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etup" sheetId="2" state="visible" r:id="rId4"/>
    <sheet name="Fabric Requirements" sheetId="3" state="visible" r:id="rId5"/>
    <sheet name="Trim Requirements" sheetId="4" state="visible" r:id="rId6"/>
    <sheet name="Dashboard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<sst xmlns="http://schemas.openxmlformats.org/spreadsheetml/2006/main" count="150" uniqueCount="129">
  <si>
    <t xml:space="preserve">Apparel Material Requirement &amp; Consumption Planner</t>
  </si>
  <si>
    <t xml:space="preserve">Free template by Eco Jersey  •  ecojersey.com  •  Custom apparel manufacturing</t>
  </si>
  <si>
    <t xml:space="preserve">What this planner does</t>
  </si>
  <si>
    <t xml:space="preserve">Work out exactly how much fabric and trim to buy for a production order. Enter your size breakdown and per-garment consumption — the planner adds a wastage buffer, accounts for larger sizes using more fabric, and rounds up to whole rolls, cones and packs so you order the right amount.</t>
  </si>
  <si>
    <t xml:space="preserve">Work through the tabs in order</t>
  </si>
  <si>
    <t xml:space="preserve">1.  Setup</t>
  </si>
  <si>
    <t xml:space="preserve">Enter the order details, your size breakdown (quantity per size) and the wastage assumptions. The planner calculates a size-adjusted production figure that drives fabric needs.</t>
  </si>
  <si>
    <t xml:space="preserve">2.  Fabric Requirements</t>
  </si>
  <si>
    <t xml:space="preserve">List each fabric with its per-garment consumption. The planner gives the net requirement, the amount including wastage, and how many rolls to purchase.</t>
  </si>
  <si>
    <t xml:space="preserve">3.  Trim Requirements</t>
  </si>
  <si>
    <t xml:space="preserve">Do the same for trims and accessories — labels, thread, zips, drawcords, packaging — to get purchase quantities.</t>
  </si>
  <si>
    <t xml:space="preserve">4.  Dashboard</t>
  </si>
  <si>
    <t xml:space="preserve">A procurement-ready summary: total fabric and trim purchase lists, plus charts of your size split and fabric demand.</t>
  </si>
  <si>
    <t xml:space="preserve">Why the size breakdown matters</t>
  </si>
  <si>
    <t xml:space="preserve">A 2XL uses more fabric than an XS. Each size has a consumption factor (1.00 = your base sample size). The planner multiplies quantity by factor to get size-adjusted units, giving a more accurate fabric total than a flat headcount.</t>
  </si>
  <si>
    <t xml:space="preserve">Colour code</t>
  </si>
  <si>
    <t xml:space="preserve">Blue text</t>
  </si>
  <si>
    <t xml:space="preserve">Input — type your own value here.</t>
  </si>
  <si>
    <t xml:space="preserve">Black text</t>
  </si>
  <si>
    <t xml:space="preserve">Formula — calculated automatically, do not overwrite.</t>
  </si>
  <si>
    <t xml:space="preserve">Green text</t>
  </si>
  <si>
    <t xml:space="preserve">Pulled from another sheet in this workbook.</t>
  </si>
  <si>
    <t xml:space="preserve">Yellow fill</t>
  </si>
  <si>
    <t xml:space="preserve">Key field worth double-checking.</t>
  </si>
  <si>
    <t xml:space="preserve">Good to know</t>
  </si>
  <si>
    <t xml:space="preserve">• Keep each fabric in one unit (kg or metres) and stay consistent — the planner does not convert between units.</t>
  </si>
  <si>
    <t xml:space="preserve">• Typical fabric wastage is 8–15% (cutting loss, end bits, rejects). Trims are usually 3–7%.</t>
  </si>
  <si>
    <t xml:space="preserve">• 'Rolls / packs to buy' rounds up to whole purchasable units, so you will usually receive slightly more than the net need.</t>
  </si>
  <si>
    <t xml:space="preserve">• This is a planning estimate — confirm consumption and roll sizes with your manufacturer before ordering.</t>
  </si>
  <si>
    <t xml:space="preserve">• Need a production partner or a quote? Visit ecojersey.com or ecojersey.com/request-quotation/</t>
  </si>
  <si>
    <t xml:space="preserve">Setup, Size Breakdown &amp; Assumptions</t>
  </si>
  <si>
    <t xml:space="preserve">Fill the blue cells. The size-adjusted figure here drives all fabric requirements.</t>
  </si>
  <si>
    <t xml:space="preserve">Order information</t>
  </si>
  <si>
    <t xml:space="preserve">Brand / Buyer</t>
  </si>
  <si>
    <t xml:space="preserve">Your Brand Name</t>
  </si>
  <si>
    <t xml:space="preserve">Style name</t>
  </si>
  <si>
    <t xml:space="preserve">e.g. Classic Pullover Hoodie</t>
  </si>
  <si>
    <t xml:space="preserve">Style number</t>
  </si>
  <si>
    <t xml:space="preserve">EJ-001</t>
  </si>
  <si>
    <t xml:space="preserve">Season / Year</t>
  </si>
  <si>
    <t xml:space="preserve">AW 2026</t>
  </si>
  <si>
    <t xml:space="preserve">Category</t>
  </si>
  <si>
    <t xml:space="preserve">Sportswear</t>
  </si>
  <si>
    <t xml:space="preserve">Size breakdown &amp; order quantity</t>
  </si>
  <si>
    <t xml:space="preserve">Size</t>
  </si>
  <si>
    <t xml:space="preserve">Order qty</t>
  </si>
  <si>
    <t xml:space="preserve">Consumption factor</t>
  </si>
  <si>
    <t xml:space="preserve">Factor = fabric used vs base size (1.00 = base)</t>
  </si>
  <si>
    <t xml:space="preserve">XS</t>
  </si>
  <si>
    <t xml:space="preserve">S</t>
  </si>
  <si>
    <t xml:space="preserve">M</t>
  </si>
  <si>
    <t xml:space="preserve">L</t>
  </si>
  <si>
    <t xml:space="preserve">XL</t>
  </si>
  <si>
    <t xml:space="preserve">XXL</t>
  </si>
  <si>
    <t xml:space="preserve">Total order quantity (pcs)</t>
  </si>
  <si>
    <t xml:space="preserve">Size-adjusted production units</t>
  </si>
  <si>
    <t xml:space="preserve">← fabric consumption is based on this figure</t>
  </si>
  <si>
    <t xml:space="preserve">Wastage assumptions</t>
  </si>
  <si>
    <t xml:space="preserve">Default fabric wastage %</t>
  </si>
  <si>
    <t xml:space="preserve">Cutting loss, ends and rejects. Applied as default on Fabric Requirements.</t>
  </si>
  <si>
    <t xml:space="preserve">Default trim wastage %</t>
  </si>
  <si>
    <t xml:space="preserve">Default on Trim Requirements.</t>
  </si>
  <si>
    <t xml:space="preserve">Material lead time (optional)</t>
  </si>
  <si>
    <t xml:space="preserve">Required in-house date</t>
  </si>
  <si>
    <t xml:space="preserve">When materials must be at the factory</t>
  </si>
  <si>
    <t xml:space="preserve">Material lead time (days)</t>
  </si>
  <si>
    <t xml:space="preserve">Supplier lead time for fabric/trims</t>
  </si>
  <si>
    <t xml:space="preserve">Order materials by</t>
  </si>
  <si>
    <t xml:space="preserve">Fabric Requirements</t>
  </si>
  <si>
    <t xml:space="preserve">Net need = consumption × size-adjusted units. Then wastage is added and rounded up to whole rolls.</t>
  </si>
  <si>
    <t xml:space="preserve">#</t>
  </si>
  <si>
    <t xml:space="preserve">Fabric / material</t>
  </si>
  <si>
    <t xml:space="preserve">Placement</t>
  </si>
  <si>
    <t xml:space="preserve">Consumption
per garment</t>
  </si>
  <si>
    <t xml:space="preserve">Unit</t>
  </si>
  <si>
    <t xml:space="preserve">Wastage %</t>
  </si>
  <si>
    <t xml:space="preserve">Net requirement</t>
  </si>
  <si>
    <t xml:space="preserve">Total incl.
wastage</t>
  </si>
  <si>
    <t xml:space="preserve">Purchase size
(per roll)</t>
  </si>
  <si>
    <t xml:space="preserve">Rolls
to buy</t>
  </si>
  <si>
    <t xml:space="preserve">Qty
purchased</t>
  </si>
  <si>
    <t xml:space="preserve">Notes</t>
  </si>
  <si>
    <t xml:space="preserve">French terry 320 gsm</t>
  </si>
  <si>
    <t xml:space="preserve">Body</t>
  </si>
  <si>
    <t xml:space="preserve">kg</t>
  </si>
  <si>
    <t xml:space="preserve">Rib 2x1 cotton</t>
  </si>
  <si>
    <t xml:space="preserve">Cuffs &amp; hem</t>
  </si>
  <si>
    <t xml:space="preserve">Hood lining mesh</t>
  </si>
  <si>
    <t xml:space="preserve">Hood</t>
  </si>
  <si>
    <t xml:space="preserve">Total fabric requirement</t>
  </si>
  <si>
    <t xml:space="preserve">Totals are only meaningful when all fabrics share the same unit (e.g. all kg). Keep units consistent.</t>
  </si>
  <si>
    <t xml:space="preserve">Trim &amp; Accessory Requirements</t>
  </si>
  <si>
    <t xml:space="preserve">Net need = quantity per garment × total order quantity, plus wastage, rounded up to whole packs.</t>
  </si>
  <si>
    <t xml:space="preserve">Trim / accessory</t>
  </si>
  <si>
    <t xml:space="preserve">Type</t>
  </si>
  <si>
    <t xml:space="preserve">Qty per
garment</t>
  </si>
  <si>
    <t xml:space="preserve">Pack size</t>
  </si>
  <si>
    <t xml:space="preserve">Packs
to buy</t>
  </si>
  <si>
    <t xml:space="preserve">Main woven label</t>
  </si>
  <si>
    <t xml:space="preserve">Label</t>
  </si>
  <si>
    <t xml:space="preserve">pcs</t>
  </si>
  <si>
    <t xml:space="preserve">Care label</t>
  </si>
  <si>
    <t xml:space="preserve">Hangtag + string</t>
  </si>
  <si>
    <t xml:space="preserve">Packaging</t>
  </si>
  <si>
    <t xml:space="preserve">set</t>
  </si>
  <si>
    <t xml:space="preserve">Drawcord</t>
  </si>
  <si>
    <t xml:space="preserve">Trim</t>
  </si>
  <si>
    <t xml:space="preserve">m</t>
  </si>
  <si>
    <t xml:space="preserve">Metal eyelet</t>
  </si>
  <si>
    <t xml:space="preserve">Sewing thread</t>
  </si>
  <si>
    <t xml:space="preserve">Thread</t>
  </si>
  <si>
    <t xml:space="preserve">cone</t>
  </si>
  <si>
    <t xml:space="preserve">Polybag</t>
  </si>
  <si>
    <t xml:space="preserve">Trims use mixed units (pcs, cones, metres, sets) — order each line to its own 'Packs to buy' figure above.</t>
  </si>
  <si>
    <t xml:space="preserve">Material Procurement Dashboard</t>
  </si>
  <si>
    <t xml:space="preserve">Purchase-ready summary — updates automatically from all sheets.</t>
  </si>
  <si>
    <t xml:space="preserve">Total order quantity</t>
  </si>
  <si>
    <t xml:space="preserve">Size-adjusted units</t>
  </si>
  <si>
    <t xml:space="preserve">Number of fabrics</t>
  </si>
  <si>
    <t xml:space="preserve">Number of trims</t>
  </si>
  <si>
    <t xml:space="preserve">Avg fabric wastage</t>
  </si>
  <si>
    <t xml:space="preserve">Fabric purchase list</t>
  </si>
  <si>
    <t xml:space="preserve">Fabric</t>
  </si>
  <si>
    <t xml:space="preserve">Incl. wastage</t>
  </si>
  <si>
    <t xml:space="preserve">Rolls</t>
  </si>
  <si>
    <t xml:space="preserve">Qty purchased</t>
  </si>
  <si>
    <t xml:space="preserve">Trim purchase list</t>
  </si>
  <si>
    <t xml:space="preserve">Packs</t>
  </si>
  <si>
    <t xml:space="preserve">Eco Jersey — custom apparel manufacturing  •  ecojersey.com  •  Request a quote: ecojersey.com/request-quotation/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</si>
</sst>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0.00"/>
    <numFmt numFmtId="167" formatCode="#,##0.00"/>
    <numFmt numFmtId="168" formatCode="0.0%"/>
    <numFmt numFmtId="169" formatCode="yyyy\-mm\-dd"/>
    <numFmt numFmtId="170" formatCode="#,##0.000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color rgb="FF1B5E2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1B5E2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1B5E20"/>
      <name val="Arial"/>
      <family val="0"/>
      <charset val="1"/>
    </font>
    <font>
      <sz val="10"/>
      <color rgb="FF008000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9"/>
      <color rgb="FF1B5E20"/>
      <name val="Arial"/>
      <family val="0"/>
      <charset val="1"/>
    </font>
    <font>
      <b val="true"/>
      <sz val="15"/>
      <color rgb="FF1B5E2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B5E20"/>
        <bgColor rgb="FF2E7D32"/>
      </patternFill>
    </fill>
    <fill>
      <patternFill patternType="solid">
        <fgColor rgb="FF2E7D32"/>
        <bgColor rgb="FF1B5E20"/>
      </patternFill>
    </fill>
    <fill>
      <patternFill patternType="solid">
        <fgColor rgb="FFE8F1E9"/>
        <bgColor rgb="FFFFF7CC"/>
      </patternFill>
    </fill>
    <fill>
      <patternFill patternType="solid">
        <fgColor rgb="FFFFF7CC"/>
        <bgColor rgb="FFE8F1E9"/>
      </patternFill>
    </fill>
    <fill>
      <patternFill patternType="solid">
        <fgColor rgb="FFFFFFFF"/>
        <bgColor rgb="FFFFF7CC"/>
      </patternFill>
    </fill>
    <fill>
      <patternFill patternType="solid">
        <fgColor rgb="FFFFE0A3"/>
        <bgColor rgb="FFFFF7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medium">
        <color rgb="FF2E7D32"/>
      </left>
      <right style="medium">
        <color rgb="FF2E7D32"/>
      </right>
      <top style="medium">
        <color rgb="FF2E7D32"/>
      </top>
      <bottom style="medium">
        <color rgb="FF2E7D3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0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2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66666"/>
      <rgbColor rgb="FF800080"/>
      <rgbColor rgb="FF008080"/>
      <rgbColor rgb="FFBFBFBF"/>
      <rgbColor rgb="FF878787"/>
      <rgbColor rgb="FF9999FF"/>
      <rgbColor rgb="FFC0504D"/>
      <rgbColor rgb="FFFFF7CC"/>
      <rgbColor rgb="FFE8F1E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E0A3"/>
      <rgbColor rgb="FF4F81BD"/>
      <rgbColor rgb="FF4BACC6"/>
      <rgbColor rgb="FF9BBB59"/>
      <rgbColor rgb="FFFFCC00"/>
      <rgbColor rgb="FFF79646"/>
      <rgbColor rgb="FFFF6600"/>
      <rgbColor rgb="FF8064A2"/>
      <rgbColor rgb="FF969696"/>
      <rgbColor rgb="FF003366"/>
      <rgbColor rgb="FF2E7D32"/>
      <rgbColor rgb="FF003300"/>
      <rgbColor rgb="FF333300"/>
      <rgbColor rgb="FF993300"/>
      <rgbColor rgb="FF993366"/>
      <rgbColor rgb="FF333399"/>
      <rgbColor rgb="FF1B5E2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Order quantity by size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bacc6"/>
              </a:solidFill>
              <a:ln w="0">
                <a:noFill/>
              </a:ln>
            </c:spPr>
          </c:dPt>
          <c:dPt>
            <c:idx val="5"/>
            <c:spPr>
              <a:solidFill>
                <a:srgbClr val="f79646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Setup!$A$13:$A$18</c:f>
              <c:strCache>
                <c:ptCount val="6"/>
                <c:pt idx="0">
                  <c:v>XS</c:v>
                </c:pt>
                <c:pt idx="1">
                  <c:v>S</c:v>
                </c:pt>
                <c:pt idx="2">
                  <c:v>M</c:v>
                </c:pt>
                <c:pt idx="3">
                  <c:v>L</c:v>
                </c:pt>
                <c:pt idx="4">
                  <c:v>XL</c:v>
                </c:pt>
                <c:pt idx="5">
                  <c:v>XXL</c:v>
                </c:pt>
              </c:strCache>
            </c:strRef>
          </c:cat>
          <c:val>
            <c:numRef>
              <c:f>Setup!$B$13:$B$18</c:f>
              <c:numCache>
                <c:formatCode>#,##0</c:formatCode>
                <c:ptCount val="6"/>
                <c:pt idx="0">
                  <c:v>30</c:v>
                </c:pt>
                <c:pt idx="1">
                  <c:v>90</c:v>
                </c:pt>
                <c:pt idx="2">
                  <c:v>150</c:v>
                </c:pt>
                <c:pt idx="3">
                  <c:v>140</c:v>
                </c:pt>
                <c:pt idx="4">
                  <c:v>70</c:v>
                </c:pt>
                <c:pt idx="5">
                  <c:v>20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Fabric requirement (incl. wastage)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'Fabric Requirements'!$B$5:$B$10</c:f>
              <c:strCache>
                <c:ptCount val="6"/>
                <c:pt idx="0">
                  <c:v>French terry 320 gsm</c:v>
                </c:pt>
                <c:pt idx="1">
                  <c:v>Rib 2x1 cotton</c:v>
                </c:pt>
                <c:pt idx="2">
                  <c:v>Hood lining mesh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strCache>
            </c:strRef>
          </c:cat>
          <c:val>
            <c:numRef>
              <c:f>'Fabric Requirements'!$H$5:$H$10</c:f>
              <c:numCache>
                <c:formatCode>#,##0.00</c:formatCode>
                <c:ptCount val="6"/>
                <c:pt idx="0">
                  <c:v>630.6608</c:v>
                </c:pt>
                <c:pt idx="1">
                  <c:v>68.79936</c:v>
                </c:pt>
                <c:pt idx="2">
                  <c:v>45.86624</c:v>
                </c:pt>
              </c:numCache>
            </c:numRef>
          </c:val>
        </c:ser>
        <c:gapWidth val="150"/>
        <c:overlap val="0"/>
        <c:axId val="12763691"/>
        <c:axId val="17227366"/>
      </c:barChart>
      <c:catAx>
        <c:axId val="127636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7227366"/>
        <c:crosses val="autoZero"/>
        <c:auto val="1"/>
        <c:lblAlgn val="ctr"/>
        <c:lblOffset val="100"/>
        <c:noMultiLvlLbl val="0"/>
      </c:catAx>
      <c:valAx>
        <c:axId val="1722736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276369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3</xdr:row>
      <xdr:rowOff>0</xdr:rowOff>
    </xdr:from>
    <xdr:to>
      <xdr:col>12</xdr:col>
      <xdr:colOff>260280</xdr:colOff>
      <xdr:row>14</xdr:row>
      <xdr:rowOff>15840</xdr:rowOff>
    </xdr:to>
    <xdr:graphicFrame>
      <xdr:nvGraphicFramePr>
        <xdr:cNvPr id="0" name="Chart 1"/>
        <xdr:cNvGraphicFramePr/>
      </xdr:nvGraphicFramePr>
      <xdr:xfrm>
        <a:off x="4793040" y="800280"/>
        <a:ext cx="3599640" cy="23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17</xdr:row>
      <xdr:rowOff>0</xdr:rowOff>
    </xdr:from>
    <xdr:to>
      <xdr:col>12</xdr:col>
      <xdr:colOff>260280</xdr:colOff>
      <xdr:row>29</xdr:row>
      <xdr:rowOff>53640</xdr:rowOff>
    </xdr:to>
    <xdr:graphicFrame>
      <xdr:nvGraphicFramePr>
        <xdr:cNvPr id="1" name="Chart 2"/>
        <xdr:cNvGraphicFramePr/>
      </xdr:nvGraphicFramePr>
      <xdr:xfrm>
        <a:off x="4793040" y="3695760"/>
        <a:ext cx="3599640" cy="23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5E20"/>
    <pageSetUpPr fitToPage="false"/>
  </sheetPr>
  <dimension ref="A1:H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8" min="2" style="0" width="1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25.5" hidden="false" customHeight="true" outlineLevel="0" collapsed="false">
      <c r="A4" s="3"/>
      <c r="B4" s="4"/>
      <c r="C4" s="4"/>
      <c r="D4" s="4"/>
      <c r="E4" s="4"/>
      <c r="F4" s="4"/>
      <c r="G4" s="4"/>
      <c r="H4" s="4"/>
    </row>
    <row r="5" customFormat="false" ht="21.75" hidden="false" customHeight="true" outlineLevel="0" collapsed="false">
      <c r="A5" s="5" t="s">
        <v>2</v>
      </c>
      <c r="B5" s="5"/>
      <c r="C5" s="5"/>
      <c r="D5" s="5"/>
      <c r="E5" s="5"/>
      <c r="F5" s="5"/>
      <c r="G5" s="5"/>
      <c r="H5" s="5"/>
    </row>
    <row r="6" customFormat="false" ht="31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</row>
    <row r="7" customFormat="false" ht="25.5" hidden="false" customHeight="true" outlineLevel="0" collapsed="false">
      <c r="A7" s="3"/>
      <c r="B7" s="4"/>
      <c r="C7" s="4"/>
      <c r="D7" s="4"/>
      <c r="E7" s="4"/>
      <c r="F7" s="4"/>
      <c r="G7" s="4"/>
      <c r="H7" s="4"/>
    </row>
    <row r="8" customFormat="false" ht="21.75" hidden="false" customHeight="true" outlineLevel="0" collapsed="false">
      <c r="A8" s="5" t="s">
        <v>4</v>
      </c>
      <c r="B8" s="5"/>
      <c r="C8" s="5"/>
      <c r="D8" s="5"/>
      <c r="E8" s="5"/>
      <c r="F8" s="5"/>
      <c r="G8" s="5"/>
      <c r="H8" s="5"/>
    </row>
    <row r="9" customFormat="false" ht="25.5" hidden="false" customHeight="true" outlineLevel="0" collapsed="false">
      <c r="A9" s="3" t="s">
        <v>5</v>
      </c>
      <c r="B9" s="4" t="s">
        <v>6</v>
      </c>
      <c r="C9" s="4"/>
      <c r="D9" s="4"/>
      <c r="E9" s="4"/>
      <c r="F9" s="4"/>
      <c r="G9" s="4"/>
      <c r="H9" s="4"/>
    </row>
    <row r="10" customFormat="false" ht="25.5" hidden="false" customHeight="true" outlineLevel="0" collapsed="false">
      <c r="A10" s="3" t="s">
        <v>7</v>
      </c>
      <c r="B10" s="4" t="s">
        <v>8</v>
      </c>
      <c r="C10" s="4"/>
      <c r="D10" s="4"/>
      <c r="E10" s="4"/>
      <c r="F10" s="4"/>
      <c r="G10" s="4"/>
      <c r="H10" s="4"/>
    </row>
    <row r="11" customFormat="false" ht="25.5" hidden="false" customHeight="true" outlineLevel="0" collapsed="false">
      <c r="A11" s="3" t="s">
        <v>9</v>
      </c>
      <c r="B11" s="4" t="s">
        <v>10</v>
      </c>
      <c r="C11" s="4"/>
      <c r="D11" s="4"/>
      <c r="E11" s="4"/>
      <c r="F11" s="4"/>
      <c r="G11" s="4"/>
      <c r="H11" s="4"/>
    </row>
    <row r="12" customFormat="false" ht="25.5" hidden="false" customHeight="true" outlineLevel="0" collapsed="false">
      <c r="A12" s="3" t="s">
        <v>11</v>
      </c>
      <c r="B12" s="4" t="s">
        <v>12</v>
      </c>
      <c r="C12" s="4"/>
      <c r="D12" s="4"/>
      <c r="E12" s="4"/>
      <c r="F12" s="4"/>
      <c r="G12" s="4"/>
      <c r="H12" s="4"/>
    </row>
    <row r="13" customFormat="false" ht="25.5" hidden="false" customHeight="true" outlineLevel="0" collapsed="false">
      <c r="A13" s="3"/>
      <c r="B13" s="4"/>
      <c r="C13" s="4"/>
      <c r="D13" s="4"/>
      <c r="E13" s="4"/>
      <c r="F13" s="4"/>
      <c r="G13" s="4"/>
      <c r="H13" s="4"/>
    </row>
    <row r="14" customFormat="false" ht="21.75" hidden="false" customHeight="true" outlineLevel="0" collapsed="false">
      <c r="A14" s="5" t="s">
        <v>13</v>
      </c>
      <c r="B14" s="5"/>
      <c r="C14" s="5"/>
      <c r="D14" s="5"/>
      <c r="E14" s="5"/>
      <c r="F14" s="5"/>
      <c r="G14" s="5"/>
      <c r="H14" s="5"/>
    </row>
    <row r="15" customFormat="false" ht="31.5" hidden="false" customHeight="true" outlineLevel="0" collapsed="false">
      <c r="A15" s="4" t="s">
        <v>14</v>
      </c>
      <c r="B15" s="4"/>
      <c r="C15" s="4"/>
      <c r="D15" s="4"/>
      <c r="E15" s="4"/>
      <c r="F15" s="4"/>
      <c r="G15" s="4"/>
      <c r="H15" s="4"/>
    </row>
    <row r="16" customFormat="false" ht="25.5" hidden="false" customHeight="true" outlineLevel="0" collapsed="false">
      <c r="A16" s="6"/>
      <c r="B16" s="4"/>
      <c r="C16" s="4"/>
      <c r="D16" s="4"/>
      <c r="E16" s="4"/>
      <c r="F16" s="4"/>
      <c r="G16" s="4"/>
      <c r="H16" s="4"/>
    </row>
    <row r="17" customFormat="false" ht="21.75" hidden="false" customHeight="true" outlineLevel="0" collapsed="false">
      <c r="A17" s="7" t="s">
        <v>15</v>
      </c>
      <c r="B17" s="7"/>
      <c r="C17" s="7"/>
      <c r="D17" s="7"/>
      <c r="E17" s="7"/>
      <c r="F17" s="7"/>
      <c r="G17" s="7"/>
      <c r="H17" s="7"/>
    </row>
    <row r="18" customFormat="false" ht="25.5" hidden="false" customHeight="true" outlineLevel="0" collapsed="false">
      <c r="A18" s="8" t="s">
        <v>16</v>
      </c>
      <c r="B18" s="4" t="s">
        <v>17</v>
      </c>
      <c r="C18" s="4"/>
      <c r="D18" s="4"/>
      <c r="E18" s="4"/>
      <c r="F18" s="4"/>
      <c r="G18" s="4"/>
      <c r="H18" s="4"/>
    </row>
    <row r="19" customFormat="false" ht="25.5" hidden="false" customHeight="true" outlineLevel="0" collapsed="false">
      <c r="A19" s="9" t="s">
        <v>18</v>
      </c>
      <c r="B19" s="4" t="s">
        <v>19</v>
      </c>
      <c r="C19" s="4"/>
      <c r="D19" s="4"/>
      <c r="E19" s="4"/>
      <c r="F19" s="4"/>
      <c r="G19" s="4"/>
      <c r="H19" s="4"/>
    </row>
    <row r="20" customFormat="false" ht="25.5" hidden="false" customHeight="true" outlineLevel="0" collapsed="false">
      <c r="A20" s="3" t="s">
        <v>20</v>
      </c>
      <c r="B20" s="4" t="s">
        <v>21</v>
      </c>
      <c r="C20" s="4"/>
      <c r="D20" s="4"/>
      <c r="E20" s="4"/>
      <c r="F20" s="4"/>
      <c r="G20" s="4"/>
      <c r="H20" s="4"/>
    </row>
    <row r="21" customFormat="false" ht="25.5" hidden="false" customHeight="true" outlineLevel="0" collapsed="false">
      <c r="A21" s="3" t="s">
        <v>22</v>
      </c>
      <c r="B21" s="4" t="s">
        <v>23</v>
      </c>
      <c r="C21" s="4"/>
      <c r="D21" s="4"/>
      <c r="E21" s="4"/>
      <c r="F21" s="4"/>
      <c r="G21" s="4"/>
      <c r="H21" s="4"/>
    </row>
    <row r="22" customFormat="false" ht="25.5" hidden="false" customHeight="true" outlineLevel="0" collapsed="false">
      <c r="A22" s="3"/>
      <c r="B22" s="4"/>
      <c r="C22" s="4"/>
      <c r="D22" s="4"/>
      <c r="E22" s="4"/>
      <c r="F22" s="4"/>
      <c r="G22" s="4"/>
      <c r="H22" s="4"/>
    </row>
    <row r="23" customFormat="false" ht="21.75" hidden="false" customHeight="true" outlineLevel="0" collapsed="false">
      <c r="A23" s="5" t="s">
        <v>24</v>
      </c>
      <c r="B23" s="5"/>
      <c r="C23" s="5"/>
      <c r="D23" s="5"/>
      <c r="E23" s="5"/>
      <c r="F23" s="5"/>
      <c r="G23" s="5"/>
      <c r="H23" s="5"/>
    </row>
    <row r="24" customFormat="false" ht="31.5" hidden="false" customHeight="true" outlineLevel="0" collapsed="false">
      <c r="A24" s="4" t="s">
        <v>25</v>
      </c>
      <c r="B24" s="4"/>
      <c r="C24" s="4"/>
      <c r="D24" s="4"/>
      <c r="E24" s="4"/>
      <c r="F24" s="4"/>
      <c r="G24" s="4"/>
      <c r="H24" s="4"/>
    </row>
    <row r="25" customFormat="false" ht="31.5" hidden="false" customHeight="true" outlineLevel="0" collapsed="false">
      <c r="A25" s="4" t="s">
        <v>26</v>
      </c>
      <c r="B25" s="4"/>
      <c r="C25" s="4"/>
      <c r="D25" s="4"/>
      <c r="E25" s="4"/>
      <c r="F25" s="4"/>
      <c r="G25" s="4"/>
      <c r="H25" s="4"/>
    </row>
    <row r="26" customFormat="false" ht="31.5" hidden="false" customHeight="true" outlineLevel="0" collapsed="false">
      <c r="A26" s="4" t="s">
        <v>27</v>
      </c>
      <c r="B26" s="4"/>
      <c r="C26" s="4"/>
      <c r="D26" s="4"/>
      <c r="E26" s="4"/>
      <c r="F26" s="4"/>
      <c r="G26" s="4"/>
      <c r="H26" s="4"/>
    </row>
    <row r="27" customFormat="false" ht="31.5" hidden="false" customHeight="true" outlineLevel="0" collapsed="false">
      <c r="A27" s="4" t="s">
        <v>28</v>
      </c>
      <c r="B27" s="4"/>
      <c r="C27" s="4"/>
      <c r="D27" s="4"/>
      <c r="E27" s="4"/>
      <c r="F27" s="4"/>
      <c r="G27" s="4"/>
      <c r="H27" s="4"/>
    </row>
    <row r="28" customFormat="false" ht="31.5" hidden="false" customHeight="true" outlineLevel="0" collapsed="false">
      <c r="A28" s="4" t="s">
        <v>29</v>
      </c>
      <c r="B28" s="4"/>
      <c r="C28" s="4"/>
      <c r="D28" s="4"/>
      <c r="E28" s="4"/>
      <c r="F28" s="4"/>
      <c r="G28" s="4"/>
      <c r="H28" s="4"/>
    </row>
  </sheetData>
  <mergeCells count="27">
    <mergeCell ref="A1:H1"/>
    <mergeCell ref="A2:H2"/>
    <mergeCell ref="B4:H4"/>
    <mergeCell ref="A5:H5"/>
    <mergeCell ref="A6:H6"/>
    <mergeCell ref="B7:H7"/>
    <mergeCell ref="A8:H8"/>
    <mergeCell ref="B9:H9"/>
    <mergeCell ref="B10:H10"/>
    <mergeCell ref="B11:H11"/>
    <mergeCell ref="B12:H12"/>
    <mergeCell ref="B13:H13"/>
    <mergeCell ref="A14:H14"/>
    <mergeCell ref="A15:H15"/>
    <mergeCell ref="B16:H16"/>
    <mergeCell ref="A17:H17"/>
    <mergeCell ref="B18:H18"/>
    <mergeCell ref="B19:H19"/>
    <mergeCell ref="B20:H20"/>
    <mergeCell ref="B21:H21"/>
    <mergeCell ref="B22:H22"/>
    <mergeCell ref="A23:H23"/>
    <mergeCell ref="A24:H24"/>
    <mergeCell ref="A25:H25"/>
    <mergeCell ref="A26:H26"/>
    <mergeCell ref="A27:H27"/>
    <mergeCell ref="A28:H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32"/>
    <pageSetUpPr fitToPage="false"/>
  </sheetPr>
  <dimension ref="A1:D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18"/>
    <col collapsed="false" customWidth="true" hidden="false" outlineLevel="0" max="4" min="4" style="0" width="30"/>
  </cols>
  <sheetData>
    <row r="1" customFormat="false" ht="30" hidden="false" customHeight="true" outlineLevel="0" collapsed="false">
      <c r="A1" s="1" t="s">
        <v>30</v>
      </c>
      <c r="B1" s="1"/>
      <c r="C1" s="1"/>
      <c r="D1" s="1"/>
    </row>
    <row r="2" customFormat="false" ht="18" hidden="false" customHeight="true" outlineLevel="0" collapsed="false">
      <c r="A2" s="2" t="s">
        <v>31</v>
      </c>
      <c r="B2" s="2"/>
      <c r="C2" s="2"/>
      <c r="D2" s="2"/>
    </row>
    <row r="4" customFormat="false" ht="19.5" hidden="false" customHeight="true" outlineLevel="0" collapsed="false">
      <c r="A4" s="10" t="s">
        <v>32</v>
      </c>
      <c r="B4" s="10"/>
      <c r="C4" s="10"/>
      <c r="D4" s="10"/>
    </row>
    <row r="5" customFormat="false" ht="15" hidden="false" customHeight="false" outlineLevel="0" collapsed="false">
      <c r="A5" s="11" t="s">
        <v>33</v>
      </c>
      <c r="B5" s="12" t="s">
        <v>34</v>
      </c>
    </row>
    <row r="6" customFormat="false" ht="15" hidden="false" customHeight="false" outlineLevel="0" collapsed="false">
      <c r="A6" s="11" t="s">
        <v>35</v>
      </c>
      <c r="B6" s="12" t="s">
        <v>36</v>
      </c>
    </row>
    <row r="7" customFormat="false" ht="15" hidden="false" customHeight="false" outlineLevel="0" collapsed="false">
      <c r="A7" s="11" t="s">
        <v>37</v>
      </c>
      <c r="B7" s="12" t="s">
        <v>38</v>
      </c>
    </row>
    <row r="8" customFormat="false" ht="15" hidden="false" customHeight="false" outlineLevel="0" collapsed="false">
      <c r="A8" s="11" t="s">
        <v>39</v>
      </c>
      <c r="B8" s="12" t="s">
        <v>40</v>
      </c>
    </row>
    <row r="9" customFormat="false" ht="15" hidden="false" customHeight="false" outlineLevel="0" collapsed="false">
      <c r="A9" s="11" t="s">
        <v>41</v>
      </c>
      <c r="B9" s="12" t="s">
        <v>42</v>
      </c>
    </row>
    <row r="11" customFormat="false" ht="19.5" hidden="false" customHeight="true" outlineLevel="0" collapsed="false">
      <c r="A11" s="10" t="s">
        <v>43</v>
      </c>
      <c r="B11" s="10"/>
      <c r="C11" s="10"/>
      <c r="D11" s="10"/>
    </row>
    <row r="12" customFormat="false" ht="22.35" hidden="false" customHeight="false" outlineLevel="0" collapsed="false">
      <c r="A12" s="13" t="s">
        <v>44</v>
      </c>
      <c r="B12" s="13" t="s">
        <v>45</v>
      </c>
      <c r="C12" s="13" t="s">
        <v>46</v>
      </c>
      <c r="D12" s="14" t="s">
        <v>47</v>
      </c>
    </row>
    <row r="13" customFormat="false" ht="15" hidden="false" customHeight="false" outlineLevel="0" collapsed="false">
      <c r="A13" s="15" t="s">
        <v>48</v>
      </c>
      <c r="B13" s="16" t="n">
        <v>30</v>
      </c>
      <c r="C13" s="17" t="n">
        <v>0.9</v>
      </c>
    </row>
    <row r="14" customFormat="false" ht="15" hidden="false" customHeight="false" outlineLevel="0" collapsed="false">
      <c r="A14" s="18" t="s">
        <v>49</v>
      </c>
      <c r="B14" s="19" t="n">
        <v>90</v>
      </c>
      <c r="C14" s="20" t="n">
        <v>0.95</v>
      </c>
    </row>
    <row r="15" customFormat="false" ht="15" hidden="false" customHeight="false" outlineLevel="0" collapsed="false">
      <c r="A15" s="15" t="s">
        <v>50</v>
      </c>
      <c r="B15" s="16" t="n">
        <v>150</v>
      </c>
      <c r="C15" s="17" t="n">
        <v>1</v>
      </c>
    </row>
    <row r="16" customFormat="false" ht="15" hidden="false" customHeight="false" outlineLevel="0" collapsed="false">
      <c r="A16" s="18" t="s">
        <v>51</v>
      </c>
      <c r="B16" s="19" t="n">
        <v>140</v>
      </c>
      <c r="C16" s="20" t="n">
        <v>1.05</v>
      </c>
    </row>
    <row r="17" customFormat="false" ht="15" hidden="false" customHeight="false" outlineLevel="0" collapsed="false">
      <c r="A17" s="15" t="s">
        <v>52</v>
      </c>
      <c r="B17" s="16" t="n">
        <v>70</v>
      </c>
      <c r="C17" s="17" t="n">
        <v>1.12</v>
      </c>
    </row>
    <row r="18" customFormat="false" ht="15" hidden="false" customHeight="false" outlineLevel="0" collapsed="false">
      <c r="A18" s="18" t="s">
        <v>53</v>
      </c>
      <c r="B18" s="19" t="n">
        <v>20</v>
      </c>
      <c r="C18" s="20" t="n">
        <v>1.2</v>
      </c>
    </row>
    <row r="19" customFormat="false" ht="15" hidden="false" customHeight="false" outlineLevel="0" collapsed="false">
      <c r="A19" s="15"/>
      <c r="B19" s="16"/>
      <c r="C19" s="17" t="n">
        <v>1</v>
      </c>
    </row>
    <row r="20" customFormat="false" ht="15" hidden="false" customHeight="false" outlineLevel="0" collapsed="false">
      <c r="A20" s="18"/>
      <c r="B20" s="19"/>
      <c r="C20" s="20" t="n">
        <v>1</v>
      </c>
    </row>
    <row r="21" customFormat="false" ht="15" hidden="false" customHeight="false" outlineLevel="0" collapsed="false">
      <c r="A21" s="21" t="s">
        <v>54</v>
      </c>
      <c r="B21" s="22" t="n">
        <f aca="false">SUM(B13:B20)</f>
        <v>500</v>
      </c>
      <c r="C21" s="23"/>
    </row>
    <row r="22" customFormat="false" ht="15" hidden="false" customHeight="false" outlineLevel="0" collapsed="false">
      <c r="A22" s="24" t="s">
        <v>55</v>
      </c>
      <c r="B22" s="25" t="n">
        <f aca="false">SUMPRODUCT(B13:B20,C13:C20)</f>
        <v>511.9</v>
      </c>
      <c r="C22" s="26"/>
      <c r="D22" s="27" t="s">
        <v>56</v>
      </c>
    </row>
    <row r="24" customFormat="false" ht="19.5" hidden="false" customHeight="true" outlineLevel="0" collapsed="false">
      <c r="A24" s="10" t="s">
        <v>57</v>
      </c>
      <c r="B24" s="10"/>
      <c r="C24" s="10"/>
      <c r="D24" s="10"/>
    </row>
    <row r="25" customFormat="false" ht="22.35" hidden="false" customHeight="true" outlineLevel="0" collapsed="false">
      <c r="A25" s="11" t="s">
        <v>58</v>
      </c>
      <c r="B25" s="28" t="n">
        <v>0.12</v>
      </c>
      <c r="C25" s="29" t="s">
        <v>59</v>
      </c>
      <c r="D25" s="29"/>
    </row>
    <row r="26" customFormat="false" ht="15" hidden="false" customHeight="true" outlineLevel="0" collapsed="false">
      <c r="A26" s="11" t="s">
        <v>60</v>
      </c>
      <c r="B26" s="28" t="n">
        <v>0.05</v>
      </c>
      <c r="C26" s="29" t="s">
        <v>61</v>
      </c>
      <c r="D26" s="29"/>
    </row>
    <row r="28" customFormat="false" ht="19.5" hidden="false" customHeight="true" outlineLevel="0" collapsed="false">
      <c r="A28" s="10" t="s">
        <v>62</v>
      </c>
      <c r="B28" s="10"/>
      <c r="C28" s="10"/>
      <c r="D28" s="10"/>
    </row>
    <row r="29" customFormat="false" ht="15" hidden="false" customHeight="true" outlineLevel="0" collapsed="false">
      <c r="A29" s="11" t="s">
        <v>63</v>
      </c>
      <c r="B29" s="30"/>
      <c r="C29" s="29" t="s">
        <v>64</v>
      </c>
      <c r="D29" s="29"/>
    </row>
    <row r="30" customFormat="false" ht="11.9" hidden="false" customHeight="true" outlineLevel="0" collapsed="false">
      <c r="A30" s="11" t="s">
        <v>65</v>
      </c>
      <c r="B30" s="31" t="n">
        <v>30</v>
      </c>
      <c r="C30" s="29" t="s">
        <v>66</v>
      </c>
      <c r="D30" s="29"/>
    </row>
    <row r="31" customFormat="false" ht="15" hidden="false" customHeight="false" outlineLevel="0" collapsed="false">
      <c r="A31" s="32" t="s">
        <v>67</v>
      </c>
      <c r="B31" s="33" t="str">
        <f aca="false">IF($B$29="","",$B$29-N($B$30))</f>
        <v/>
      </c>
    </row>
  </sheetData>
  <mergeCells count="10">
    <mergeCell ref="A1:D1"/>
    <mergeCell ref="A2:D2"/>
    <mergeCell ref="A4:D4"/>
    <mergeCell ref="A11:D11"/>
    <mergeCell ref="A24:D24"/>
    <mergeCell ref="C25:D25"/>
    <mergeCell ref="C26:D26"/>
    <mergeCell ref="A28:D28"/>
    <mergeCell ref="C29:D29"/>
    <mergeCell ref="C30:D30"/>
  </mergeCells>
  <dataValidations count="1">
    <dataValidation allowBlank="true" errorStyle="stop" operator="between" showDropDown="false" showErrorMessage="false" showInputMessage="false" sqref="B9" type="list">
      <formula1>"Sportswear,Activewear,Outdoor Apparel,Motorbike Apparel,Leather Apparel,Denim Apparel,Fashionwear,Workwear"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32"/>
    <pageSetUpPr fitToPage="false"/>
  </sheetPr>
  <dimension ref="A1:L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15"/>
    <col collapsed="false" customWidth="true" hidden="false" outlineLevel="0" max="4" min="4" style="0" width="13"/>
    <col collapsed="false" customWidth="true" hidden="false" outlineLevel="0" max="5" min="5" style="0" width="8"/>
    <col collapsed="false" customWidth="true" hidden="false" outlineLevel="0" max="6" min="6" style="0" width="10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9"/>
    <col collapsed="false" customWidth="true" hidden="false" outlineLevel="0" max="11" min="11" style="0" width="12"/>
    <col collapsed="false" customWidth="true" hidden="false" outlineLevel="0" max="12" min="12" style="0" width="20"/>
  </cols>
  <sheetData>
    <row r="1" customFormat="false" ht="30" hidden="false" customHeight="true" outlineLevel="0" collapsed="false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8" hidden="false" customHeight="true" outlineLevel="0" collapsed="false">
      <c r="A2" s="2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33.75" hidden="false" customHeight="true" outlineLevel="0" collapsed="false">
      <c r="A4" s="34" t="s">
        <v>70</v>
      </c>
      <c r="B4" s="34" t="s">
        <v>71</v>
      </c>
      <c r="C4" s="34" t="s">
        <v>72</v>
      </c>
      <c r="D4" s="34" t="s">
        <v>73</v>
      </c>
      <c r="E4" s="34" t="s">
        <v>74</v>
      </c>
      <c r="F4" s="34" t="s">
        <v>75</v>
      </c>
      <c r="G4" s="34" t="s">
        <v>76</v>
      </c>
      <c r="H4" s="34" t="s">
        <v>77</v>
      </c>
      <c r="I4" s="34" t="s">
        <v>78</v>
      </c>
      <c r="J4" s="34" t="s">
        <v>79</v>
      </c>
      <c r="K4" s="34" t="s">
        <v>80</v>
      </c>
      <c r="L4" s="34" t="s">
        <v>81</v>
      </c>
    </row>
    <row r="5" customFormat="false" ht="15" hidden="false" customHeight="false" outlineLevel="0" collapsed="false">
      <c r="A5" s="35" t="n">
        <v>1</v>
      </c>
      <c r="B5" s="36" t="s">
        <v>82</v>
      </c>
      <c r="C5" s="15" t="s">
        <v>83</v>
      </c>
      <c r="D5" s="37" t="n">
        <v>1.1</v>
      </c>
      <c r="E5" s="15" t="s">
        <v>84</v>
      </c>
      <c r="F5" s="38" t="n">
        <f aca="false">Setup!$B$25</f>
        <v>0.12</v>
      </c>
      <c r="G5" s="39" t="n">
        <f aca="false">IF($D5="","",$D5*Setup!$B$22)</f>
        <v>563.09</v>
      </c>
      <c r="H5" s="39" t="n">
        <f aca="false">IF($G5="","",$G5*(1+$F5))</f>
        <v>630.6608</v>
      </c>
      <c r="I5" s="40" t="n">
        <v>25</v>
      </c>
      <c r="J5" s="41" t="n">
        <f aca="false">IF(OR($H5="",N($I5)=0),"",ROUNDUP($H5/$I5,0))</f>
        <v>26</v>
      </c>
      <c r="K5" s="39" t="n">
        <f aca="false">IF($J5="","",$J5*$I5)</f>
        <v>650</v>
      </c>
      <c r="L5" s="36"/>
    </row>
    <row r="6" customFormat="false" ht="15" hidden="false" customHeight="false" outlineLevel="0" collapsed="false">
      <c r="A6" s="42" t="n">
        <v>2</v>
      </c>
      <c r="B6" s="36" t="s">
        <v>85</v>
      </c>
      <c r="C6" s="15" t="s">
        <v>86</v>
      </c>
      <c r="D6" s="37" t="n">
        <v>0.12</v>
      </c>
      <c r="E6" s="15" t="s">
        <v>84</v>
      </c>
      <c r="F6" s="43" t="n">
        <f aca="false">Setup!$B$25</f>
        <v>0.12</v>
      </c>
      <c r="G6" s="44" t="n">
        <f aca="false">IF($D6="","",$D6*Setup!$B$22)</f>
        <v>61.428</v>
      </c>
      <c r="H6" s="44" t="n">
        <f aca="false">IF($G6="","",$G6*(1+$F6))</f>
        <v>68.79936</v>
      </c>
      <c r="I6" s="40" t="n">
        <v>25</v>
      </c>
      <c r="J6" s="45" t="n">
        <f aca="false">IF(OR($H6="",N($I6)=0),"",ROUNDUP($H6/$I6,0))</f>
        <v>3</v>
      </c>
      <c r="K6" s="44" t="n">
        <f aca="false">IF($J6="","",$J6*$I6)</f>
        <v>75</v>
      </c>
      <c r="L6" s="36"/>
    </row>
    <row r="7" customFormat="false" ht="15" hidden="false" customHeight="false" outlineLevel="0" collapsed="false">
      <c r="A7" s="35" t="n">
        <v>3</v>
      </c>
      <c r="B7" s="36" t="s">
        <v>87</v>
      </c>
      <c r="C7" s="15" t="s">
        <v>88</v>
      </c>
      <c r="D7" s="37" t="n">
        <v>0.08</v>
      </c>
      <c r="E7" s="15" t="s">
        <v>84</v>
      </c>
      <c r="F7" s="38" t="n">
        <f aca="false">Setup!$B$25</f>
        <v>0.12</v>
      </c>
      <c r="G7" s="39" t="n">
        <f aca="false">IF($D7="","",$D7*Setup!$B$22)</f>
        <v>40.952</v>
      </c>
      <c r="H7" s="39" t="n">
        <f aca="false">IF($G7="","",$G7*(1+$F7))</f>
        <v>45.86624</v>
      </c>
      <c r="I7" s="40" t="n">
        <v>20</v>
      </c>
      <c r="J7" s="41" t="n">
        <f aca="false">IF(OR($H7="",N($I7)=0),"",ROUNDUP($H7/$I7,0))</f>
        <v>3</v>
      </c>
      <c r="K7" s="39" t="n">
        <f aca="false">IF($J7="","",$J7*$I7)</f>
        <v>60</v>
      </c>
      <c r="L7" s="36"/>
    </row>
    <row r="8" customFormat="false" ht="15" hidden="false" customHeight="false" outlineLevel="0" collapsed="false">
      <c r="A8" s="42" t="n">
        <v>4</v>
      </c>
      <c r="B8" s="36"/>
      <c r="C8" s="15"/>
      <c r="D8" s="37"/>
      <c r="E8" s="15"/>
      <c r="F8" s="43" t="n">
        <f aca="false">Setup!$B$25</f>
        <v>0.12</v>
      </c>
      <c r="G8" s="44" t="str">
        <f aca="false">IF($D8="","",$D8*Setup!$B$22)</f>
        <v/>
      </c>
      <c r="H8" s="44" t="str">
        <f aca="false">IF($G8="","",$G8*(1+$F8))</f>
        <v/>
      </c>
      <c r="I8" s="40"/>
      <c r="J8" s="45" t="str">
        <f aca="false">IF(OR($H8="",N($I8)=0),"",ROUNDUP($H8/$I8,0))</f>
        <v/>
      </c>
      <c r="K8" s="44" t="str">
        <f aca="false">IF($J8="","",$J8*$I8)</f>
        <v/>
      </c>
      <c r="L8" s="36"/>
    </row>
    <row r="9" customFormat="false" ht="15" hidden="false" customHeight="false" outlineLevel="0" collapsed="false">
      <c r="A9" s="35" t="n">
        <v>5</v>
      </c>
      <c r="B9" s="36"/>
      <c r="C9" s="15"/>
      <c r="D9" s="37"/>
      <c r="E9" s="15"/>
      <c r="F9" s="38" t="n">
        <f aca="false">Setup!$B$25</f>
        <v>0.12</v>
      </c>
      <c r="G9" s="39" t="str">
        <f aca="false">IF($D9="","",$D9*Setup!$B$22)</f>
        <v/>
      </c>
      <c r="H9" s="39" t="str">
        <f aca="false">IF($G9="","",$G9*(1+$F9))</f>
        <v/>
      </c>
      <c r="I9" s="40"/>
      <c r="J9" s="41" t="str">
        <f aca="false">IF(OR($H9="",N($I9)=0),"",ROUNDUP($H9/$I9,0))</f>
        <v/>
      </c>
      <c r="K9" s="39" t="str">
        <f aca="false">IF($J9="","",$J9*$I9)</f>
        <v/>
      </c>
      <c r="L9" s="36"/>
    </row>
    <row r="10" customFormat="false" ht="15" hidden="false" customHeight="false" outlineLevel="0" collapsed="false">
      <c r="A10" s="42" t="n">
        <v>6</v>
      </c>
      <c r="B10" s="36"/>
      <c r="C10" s="15"/>
      <c r="D10" s="37"/>
      <c r="E10" s="15"/>
      <c r="F10" s="43" t="n">
        <f aca="false">Setup!$B$25</f>
        <v>0.12</v>
      </c>
      <c r="G10" s="44" t="str">
        <f aca="false">IF($D10="","",$D10*Setup!$B$22)</f>
        <v/>
      </c>
      <c r="H10" s="44" t="str">
        <f aca="false">IF($G10="","",$G10*(1+$F10))</f>
        <v/>
      </c>
      <c r="I10" s="40"/>
      <c r="J10" s="45" t="str">
        <f aca="false">IF(OR($H10="",N($I10)=0),"",ROUNDUP($H10/$I10,0))</f>
        <v/>
      </c>
      <c r="K10" s="44" t="str">
        <f aca="false">IF($J10="","",$J10*$I10)</f>
        <v/>
      </c>
      <c r="L10" s="36"/>
    </row>
    <row r="11" customFormat="false" ht="15" hidden="false" customHeight="false" outlineLevel="0" collapsed="false">
      <c r="A11" s="35" t="n">
        <v>7</v>
      </c>
      <c r="B11" s="36"/>
      <c r="C11" s="15"/>
      <c r="D11" s="37"/>
      <c r="E11" s="15"/>
      <c r="F11" s="38" t="n">
        <f aca="false">Setup!$B$25</f>
        <v>0.12</v>
      </c>
      <c r="G11" s="39" t="str">
        <f aca="false">IF($D11="","",$D11*Setup!$B$22)</f>
        <v/>
      </c>
      <c r="H11" s="39" t="str">
        <f aca="false">IF($G11="","",$G11*(1+$F11))</f>
        <v/>
      </c>
      <c r="I11" s="40"/>
      <c r="J11" s="41" t="str">
        <f aca="false">IF(OR($H11="",N($I11)=0),"",ROUNDUP($H11/$I11,0))</f>
        <v/>
      </c>
      <c r="K11" s="39" t="str">
        <f aca="false">IF($J11="","",$J11*$I11)</f>
        <v/>
      </c>
      <c r="L11" s="36"/>
    </row>
    <row r="12" customFormat="false" ht="15" hidden="false" customHeight="false" outlineLevel="0" collapsed="false">
      <c r="A12" s="42" t="n">
        <v>8</v>
      </c>
      <c r="B12" s="36"/>
      <c r="C12" s="15"/>
      <c r="D12" s="37"/>
      <c r="E12" s="15"/>
      <c r="F12" s="43" t="n">
        <f aca="false">Setup!$B$25</f>
        <v>0.12</v>
      </c>
      <c r="G12" s="44" t="str">
        <f aca="false">IF($D12="","",$D12*Setup!$B$22)</f>
        <v/>
      </c>
      <c r="H12" s="44" t="str">
        <f aca="false">IF($G12="","",$G12*(1+$F12))</f>
        <v/>
      </c>
      <c r="I12" s="40"/>
      <c r="J12" s="45" t="str">
        <f aca="false">IF(OR($H12="",N($I12)=0),"",ROUNDUP($H12/$I12,0))</f>
        <v/>
      </c>
      <c r="K12" s="44" t="str">
        <f aca="false">IF($J12="","",$J12*$I12)</f>
        <v/>
      </c>
      <c r="L12" s="36"/>
    </row>
    <row r="13" customFormat="false" ht="15" hidden="false" customHeight="false" outlineLevel="0" collapsed="false">
      <c r="A13" s="35" t="n">
        <v>9</v>
      </c>
      <c r="B13" s="36"/>
      <c r="C13" s="15"/>
      <c r="D13" s="37"/>
      <c r="E13" s="15"/>
      <c r="F13" s="38" t="n">
        <f aca="false">Setup!$B$25</f>
        <v>0.12</v>
      </c>
      <c r="G13" s="39" t="str">
        <f aca="false">IF($D13="","",$D13*Setup!$B$22)</f>
        <v/>
      </c>
      <c r="H13" s="39" t="str">
        <f aca="false">IF($G13="","",$G13*(1+$F13))</f>
        <v/>
      </c>
      <c r="I13" s="40"/>
      <c r="J13" s="41" t="str">
        <f aca="false">IF(OR($H13="",N($I13)=0),"",ROUNDUP($H13/$I13,0))</f>
        <v/>
      </c>
      <c r="K13" s="39" t="str">
        <f aca="false">IF($J13="","",$J13*$I13)</f>
        <v/>
      </c>
      <c r="L13" s="36"/>
    </row>
    <row r="14" customFormat="false" ht="15" hidden="false" customHeight="false" outlineLevel="0" collapsed="false">
      <c r="A14" s="42" t="n">
        <v>10</v>
      </c>
      <c r="B14" s="36"/>
      <c r="C14" s="15"/>
      <c r="D14" s="37"/>
      <c r="E14" s="15"/>
      <c r="F14" s="43" t="n">
        <f aca="false">Setup!$B$25</f>
        <v>0.12</v>
      </c>
      <c r="G14" s="44" t="str">
        <f aca="false">IF($D14="","",$D14*Setup!$B$22)</f>
        <v/>
      </c>
      <c r="H14" s="44" t="str">
        <f aca="false">IF($G14="","",$G14*(1+$F14))</f>
        <v/>
      </c>
      <c r="I14" s="40"/>
      <c r="J14" s="45" t="str">
        <f aca="false">IF(OR($H14="",N($I14)=0),"",ROUNDUP($H14/$I14,0))</f>
        <v/>
      </c>
      <c r="K14" s="44" t="str">
        <f aca="false">IF($J14="","",$J14*$I14)</f>
        <v/>
      </c>
      <c r="L14" s="36"/>
    </row>
    <row r="15" customFormat="false" ht="15" hidden="false" customHeight="false" outlineLevel="0" collapsed="false">
      <c r="A15" s="35" t="n">
        <v>11</v>
      </c>
      <c r="B15" s="36"/>
      <c r="C15" s="15"/>
      <c r="D15" s="37"/>
      <c r="E15" s="15"/>
      <c r="F15" s="38" t="n">
        <f aca="false">Setup!$B$25</f>
        <v>0.12</v>
      </c>
      <c r="G15" s="39" t="str">
        <f aca="false">IF($D15="","",$D15*Setup!$B$22)</f>
        <v/>
      </c>
      <c r="H15" s="39" t="str">
        <f aca="false">IF($G15="","",$G15*(1+$F15))</f>
        <v/>
      </c>
      <c r="I15" s="40"/>
      <c r="J15" s="41" t="str">
        <f aca="false">IF(OR($H15="",N($I15)=0),"",ROUNDUP($H15/$I15,0))</f>
        <v/>
      </c>
      <c r="K15" s="39" t="str">
        <f aca="false">IF($J15="","",$J15*$I15)</f>
        <v/>
      </c>
      <c r="L15" s="36"/>
    </row>
    <row r="16" customFormat="false" ht="15" hidden="false" customHeight="false" outlineLevel="0" collapsed="false">
      <c r="A16" s="42" t="n">
        <v>12</v>
      </c>
      <c r="B16" s="36"/>
      <c r="C16" s="15"/>
      <c r="D16" s="37"/>
      <c r="E16" s="15"/>
      <c r="F16" s="43" t="n">
        <f aca="false">Setup!$B$25</f>
        <v>0.12</v>
      </c>
      <c r="G16" s="44" t="str">
        <f aca="false">IF($D16="","",$D16*Setup!$B$22)</f>
        <v/>
      </c>
      <c r="H16" s="44" t="str">
        <f aca="false">IF($G16="","",$G16*(1+$F16))</f>
        <v/>
      </c>
      <c r="I16" s="40"/>
      <c r="J16" s="45" t="str">
        <f aca="false">IF(OR($H16="",N($I16)=0),"",ROUNDUP($H16/$I16,0))</f>
        <v/>
      </c>
      <c r="K16" s="44" t="str">
        <f aca="false">IF($J16="","",$J16*$I16)</f>
        <v/>
      </c>
      <c r="L16" s="36"/>
    </row>
    <row r="17" customFormat="false" ht="15" hidden="false" customHeight="false" outlineLevel="0" collapsed="false">
      <c r="A17" s="46" t="s">
        <v>89</v>
      </c>
      <c r="B17" s="46"/>
      <c r="C17" s="46"/>
      <c r="D17" s="46"/>
      <c r="E17" s="46"/>
      <c r="F17" s="46"/>
      <c r="G17" s="47" t="n">
        <f aca="false">SUM(G5:G16)</f>
        <v>665.47</v>
      </c>
      <c r="H17" s="47" t="n">
        <f aca="false">SUM(H5:H16)</f>
        <v>745.3264</v>
      </c>
      <c r="I17" s="48"/>
      <c r="J17" s="49" t="n">
        <f aca="false">SUM(J5:J16)</f>
        <v>32</v>
      </c>
      <c r="K17" s="47" t="n">
        <f aca="false">SUM(K5:K16)</f>
        <v>785</v>
      </c>
    </row>
    <row r="19" customFormat="false" ht="15" hidden="false" customHeight="false" outlineLevel="0" collapsed="false">
      <c r="B19" s="50" t="s">
        <v>90</v>
      </c>
    </row>
  </sheetData>
  <mergeCells count="3">
    <mergeCell ref="A1:L1"/>
    <mergeCell ref="A2:L2"/>
    <mergeCell ref="A17:F17"/>
  </mergeCells>
  <conditionalFormatting sqref="H5:H16">
    <cfRule type="dataBar" priority="2">
      <dataBar showValue="1" minLength="10" maxLength="90">
        <cfvo type="min" val="0"/>
        <cfvo type="max" val="0"/>
        <color rgb="FF2E7D32"/>
      </dataBar>
      <extLst>
        <ext xmlns:x14="http://schemas.microsoft.com/office/spreadsheetml/2009/9/main" uri="{B025F937-C7B1-47D3-B67F-A62EFF666E3E}">
          <x14:id>{5BA75562-619B-4BD4-8F88-7E946E4EF2F9}</x14:id>
        </ext>
      </extLst>
    </cfRule>
  </conditionalFormatting>
  <dataValidations count="1">
    <dataValidation allowBlank="true" errorStyle="stop" operator="between" showDropDown="false" showErrorMessage="false" showInputMessage="false" sqref="E5:E16" type="list">
      <formula1>"kg,m,yard"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BA75562-619B-4BD4-8F88-7E946E4EF2F9}">
            <x14:dataBar minLength="10" maxLength="90" axisPosition="none" gradient="true">
              <x14:cfvo type="min"/>
              <x14:cfvo type="max"/>
              <x14:negativeFillColor rgb="FF2E7D32"/>
              <x14:axisColor rgb="FF000000"/>
            </x14:dataBar>
          </x14:cfRule>
          <xm:sqref>H5:H16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32"/>
    <pageSetUpPr fitToPage="false"/>
  </sheetPr>
  <dimension ref="A1:L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8"/>
    <col collapsed="false" customWidth="true" hidden="false" outlineLevel="0" max="6" min="6" style="0" width="10"/>
    <col collapsed="false" customWidth="true" hidden="false" outlineLevel="0" max="7" min="7" style="0" width="14"/>
    <col collapsed="false" customWidth="true" hidden="false" outlineLevel="0" max="8" min="8" style="0" width="13"/>
    <col collapsed="false" customWidth="true" hidden="false" outlineLevel="0" max="9" min="9" style="0" width="11"/>
    <col collapsed="false" customWidth="true" hidden="false" outlineLevel="0" max="10" min="10" style="0" width="9"/>
    <col collapsed="false" customWidth="true" hidden="false" outlineLevel="0" max="11" min="11" style="0" width="12"/>
    <col collapsed="false" customWidth="true" hidden="false" outlineLevel="0" max="12" min="12" style="0" width="20"/>
  </cols>
  <sheetData>
    <row r="1" customFormat="false" ht="30" hidden="false" customHeight="true" outlineLevel="0" collapsed="false">
      <c r="A1" s="1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8" hidden="false" customHeight="true" outlineLevel="0" collapsed="false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33.75" hidden="false" customHeight="true" outlineLevel="0" collapsed="false">
      <c r="A4" s="34" t="s">
        <v>70</v>
      </c>
      <c r="B4" s="34" t="s">
        <v>93</v>
      </c>
      <c r="C4" s="34" t="s">
        <v>94</v>
      </c>
      <c r="D4" s="34" t="s">
        <v>95</v>
      </c>
      <c r="E4" s="34" t="s">
        <v>74</v>
      </c>
      <c r="F4" s="34" t="s">
        <v>75</v>
      </c>
      <c r="G4" s="34" t="s">
        <v>76</v>
      </c>
      <c r="H4" s="34" t="s">
        <v>77</v>
      </c>
      <c r="I4" s="34" t="s">
        <v>96</v>
      </c>
      <c r="J4" s="34" t="s">
        <v>97</v>
      </c>
      <c r="K4" s="34" t="s">
        <v>80</v>
      </c>
      <c r="L4" s="34" t="s">
        <v>81</v>
      </c>
    </row>
    <row r="5" customFormat="false" ht="15" hidden="false" customHeight="false" outlineLevel="0" collapsed="false">
      <c r="A5" s="35" t="n">
        <v>1</v>
      </c>
      <c r="B5" s="36" t="s">
        <v>98</v>
      </c>
      <c r="C5" s="15" t="s">
        <v>99</v>
      </c>
      <c r="D5" s="37" t="n">
        <v>1</v>
      </c>
      <c r="E5" s="15" t="s">
        <v>100</v>
      </c>
      <c r="F5" s="38" t="n">
        <f aca="false">Setup!$B$26</f>
        <v>0.05</v>
      </c>
      <c r="G5" s="39" t="n">
        <f aca="false">IF($D5="","",$D5*Setup!$B$21)</f>
        <v>500</v>
      </c>
      <c r="H5" s="39" t="n">
        <f aca="false">IF($G5="","",$G5*(1+$F5))</f>
        <v>525</v>
      </c>
      <c r="I5" s="40" t="n">
        <v>100</v>
      </c>
      <c r="J5" s="41" t="n">
        <f aca="false">IF(OR($H5="",N($I5)=0),"",ROUNDUP($H5/$I5,0))</f>
        <v>6</v>
      </c>
      <c r="K5" s="39" t="n">
        <f aca="false">IF($J5="","",$J5*$I5)</f>
        <v>600</v>
      </c>
      <c r="L5" s="36"/>
    </row>
    <row r="6" customFormat="false" ht="15" hidden="false" customHeight="false" outlineLevel="0" collapsed="false">
      <c r="A6" s="42" t="n">
        <v>2</v>
      </c>
      <c r="B6" s="36" t="s">
        <v>101</v>
      </c>
      <c r="C6" s="15" t="s">
        <v>99</v>
      </c>
      <c r="D6" s="37" t="n">
        <v>1</v>
      </c>
      <c r="E6" s="15" t="s">
        <v>100</v>
      </c>
      <c r="F6" s="43" t="n">
        <f aca="false">Setup!$B$26</f>
        <v>0.05</v>
      </c>
      <c r="G6" s="44" t="n">
        <f aca="false">IF($D6="","",$D6*Setup!$B$21)</f>
        <v>500</v>
      </c>
      <c r="H6" s="44" t="n">
        <f aca="false">IF($G6="","",$G6*(1+$F6))</f>
        <v>525</v>
      </c>
      <c r="I6" s="40" t="n">
        <v>100</v>
      </c>
      <c r="J6" s="45" t="n">
        <f aca="false">IF(OR($H6="",N($I6)=0),"",ROUNDUP($H6/$I6,0))</f>
        <v>6</v>
      </c>
      <c r="K6" s="44" t="n">
        <f aca="false">IF($J6="","",$J6*$I6)</f>
        <v>600</v>
      </c>
      <c r="L6" s="36"/>
    </row>
    <row r="7" customFormat="false" ht="15" hidden="false" customHeight="false" outlineLevel="0" collapsed="false">
      <c r="A7" s="35" t="n">
        <v>3</v>
      </c>
      <c r="B7" s="36" t="s">
        <v>102</v>
      </c>
      <c r="C7" s="15" t="s">
        <v>103</v>
      </c>
      <c r="D7" s="37" t="n">
        <v>1</v>
      </c>
      <c r="E7" s="15" t="s">
        <v>104</v>
      </c>
      <c r="F7" s="38" t="n">
        <f aca="false">Setup!$B$26</f>
        <v>0.05</v>
      </c>
      <c r="G7" s="39" t="n">
        <f aca="false">IF($D7="","",$D7*Setup!$B$21)</f>
        <v>500</v>
      </c>
      <c r="H7" s="39" t="n">
        <f aca="false">IF($G7="","",$G7*(1+$F7))</f>
        <v>525</v>
      </c>
      <c r="I7" s="40" t="n">
        <v>50</v>
      </c>
      <c r="J7" s="41" t="n">
        <f aca="false">IF(OR($H7="",N($I7)=0),"",ROUNDUP($H7/$I7,0))</f>
        <v>11</v>
      </c>
      <c r="K7" s="39" t="n">
        <f aca="false">IF($J7="","",$J7*$I7)</f>
        <v>550</v>
      </c>
      <c r="L7" s="36"/>
    </row>
    <row r="8" customFormat="false" ht="15" hidden="false" customHeight="false" outlineLevel="0" collapsed="false">
      <c r="A8" s="42" t="n">
        <v>4</v>
      </c>
      <c r="B8" s="36" t="s">
        <v>105</v>
      </c>
      <c r="C8" s="15" t="s">
        <v>106</v>
      </c>
      <c r="D8" s="37" t="n">
        <v>1.5</v>
      </c>
      <c r="E8" s="15" t="s">
        <v>107</v>
      </c>
      <c r="F8" s="43" t="n">
        <f aca="false">Setup!$B$26</f>
        <v>0.05</v>
      </c>
      <c r="G8" s="44" t="n">
        <f aca="false">IF($D8="","",$D8*Setup!$B$21)</f>
        <v>750</v>
      </c>
      <c r="H8" s="44" t="n">
        <f aca="false">IF($G8="","",$G8*(1+$F8))</f>
        <v>787.5</v>
      </c>
      <c r="I8" s="40" t="n">
        <v>100</v>
      </c>
      <c r="J8" s="45" t="n">
        <f aca="false">IF(OR($H8="",N($I8)=0),"",ROUNDUP($H8/$I8,0))</f>
        <v>8</v>
      </c>
      <c r="K8" s="44" t="n">
        <f aca="false">IF($J8="","",$J8*$I8)</f>
        <v>800</v>
      </c>
      <c r="L8" s="36"/>
    </row>
    <row r="9" customFormat="false" ht="15" hidden="false" customHeight="false" outlineLevel="0" collapsed="false">
      <c r="A9" s="35" t="n">
        <v>5</v>
      </c>
      <c r="B9" s="36" t="s">
        <v>108</v>
      </c>
      <c r="C9" s="15" t="s">
        <v>106</v>
      </c>
      <c r="D9" s="37" t="n">
        <v>2</v>
      </c>
      <c r="E9" s="15" t="s">
        <v>100</v>
      </c>
      <c r="F9" s="38" t="n">
        <f aca="false">Setup!$B$26</f>
        <v>0.05</v>
      </c>
      <c r="G9" s="39" t="n">
        <f aca="false">IF($D9="","",$D9*Setup!$B$21)</f>
        <v>1000</v>
      </c>
      <c r="H9" s="39" t="n">
        <f aca="false">IF($G9="","",$G9*(1+$F9))</f>
        <v>1050</v>
      </c>
      <c r="I9" s="40" t="n">
        <v>144</v>
      </c>
      <c r="J9" s="41" t="n">
        <f aca="false">IF(OR($H9="",N($I9)=0),"",ROUNDUP($H9/$I9,0))</f>
        <v>8</v>
      </c>
      <c r="K9" s="39" t="n">
        <f aca="false">IF($J9="","",$J9*$I9)</f>
        <v>1152</v>
      </c>
      <c r="L9" s="36"/>
    </row>
    <row r="10" customFormat="false" ht="15" hidden="false" customHeight="false" outlineLevel="0" collapsed="false">
      <c r="A10" s="42" t="n">
        <v>6</v>
      </c>
      <c r="B10" s="36" t="s">
        <v>109</v>
      </c>
      <c r="C10" s="15" t="s">
        <v>110</v>
      </c>
      <c r="D10" s="37" t="n">
        <v>0.15</v>
      </c>
      <c r="E10" s="15" t="s">
        <v>111</v>
      </c>
      <c r="F10" s="43" t="n">
        <f aca="false">Setup!$B$26</f>
        <v>0.05</v>
      </c>
      <c r="G10" s="44" t="n">
        <f aca="false">IF($D10="","",$D10*Setup!$B$21)</f>
        <v>75</v>
      </c>
      <c r="H10" s="44" t="n">
        <f aca="false">IF($G10="","",$G10*(1+$F10))</f>
        <v>78.75</v>
      </c>
      <c r="I10" s="40" t="n">
        <v>1</v>
      </c>
      <c r="J10" s="45" t="n">
        <f aca="false">IF(OR($H10="",N($I10)=0),"",ROUNDUP($H10/$I10,0))</f>
        <v>79</v>
      </c>
      <c r="K10" s="44" t="n">
        <f aca="false">IF($J10="","",$J10*$I10)</f>
        <v>79</v>
      </c>
      <c r="L10" s="36"/>
    </row>
    <row r="11" customFormat="false" ht="15" hidden="false" customHeight="false" outlineLevel="0" collapsed="false">
      <c r="A11" s="35" t="n">
        <v>7</v>
      </c>
      <c r="B11" s="36" t="s">
        <v>112</v>
      </c>
      <c r="C11" s="15" t="s">
        <v>103</v>
      </c>
      <c r="D11" s="37" t="n">
        <v>1</v>
      </c>
      <c r="E11" s="15" t="s">
        <v>100</v>
      </c>
      <c r="F11" s="38" t="n">
        <f aca="false">Setup!$B$26</f>
        <v>0.05</v>
      </c>
      <c r="G11" s="39" t="n">
        <f aca="false">IF($D11="","",$D11*Setup!$B$21)</f>
        <v>500</v>
      </c>
      <c r="H11" s="39" t="n">
        <f aca="false">IF($G11="","",$G11*(1+$F11))</f>
        <v>525</v>
      </c>
      <c r="I11" s="40" t="n">
        <v>100</v>
      </c>
      <c r="J11" s="41" t="n">
        <f aca="false">IF(OR($H11="",N($I11)=0),"",ROUNDUP($H11/$I11,0))</f>
        <v>6</v>
      </c>
      <c r="K11" s="39" t="n">
        <f aca="false">IF($J11="","",$J11*$I11)</f>
        <v>600</v>
      </c>
      <c r="L11" s="36"/>
    </row>
    <row r="12" customFormat="false" ht="15" hidden="false" customHeight="false" outlineLevel="0" collapsed="false">
      <c r="A12" s="42" t="n">
        <v>8</v>
      </c>
      <c r="B12" s="36"/>
      <c r="C12" s="15"/>
      <c r="D12" s="37"/>
      <c r="E12" s="15"/>
      <c r="F12" s="43" t="n">
        <f aca="false">Setup!$B$26</f>
        <v>0.05</v>
      </c>
      <c r="G12" s="44" t="str">
        <f aca="false">IF($D12="","",$D12*Setup!$B$21)</f>
        <v/>
      </c>
      <c r="H12" s="44" t="str">
        <f aca="false">IF($G12="","",$G12*(1+$F12))</f>
        <v/>
      </c>
      <c r="I12" s="40"/>
      <c r="J12" s="45" t="str">
        <f aca="false">IF(OR($H12="",N($I12)=0),"",ROUNDUP($H12/$I12,0))</f>
        <v/>
      </c>
      <c r="K12" s="44" t="str">
        <f aca="false">IF($J12="","",$J12*$I12)</f>
        <v/>
      </c>
      <c r="L12" s="36"/>
    </row>
    <row r="13" customFormat="false" ht="15" hidden="false" customHeight="false" outlineLevel="0" collapsed="false">
      <c r="A13" s="35" t="n">
        <v>9</v>
      </c>
      <c r="B13" s="36"/>
      <c r="C13" s="15"/>
      <c r="D13" s="37"/>
      <c r="E13" s="15"/>
      <c r="F13" s="38" t="n">
        <f aca="false">Setup!$B$26</f>
        <v>0.05</v>
      </c>
      <c r="G13" s="39" t="str">
        <f aca="false">IF($D13="","",$D13*Setup!$B$21)</f>
        <v/>
      </c>
      <c r="H13" s="39" t="str">
        <f aca="false">IF($G13="","",$G13*(1+$F13))</f>
        <v/>
      </c>
      <c r="I13" s="40"/>
      <c r="J13" s="41" t="str">
        <f aca="false">IF(OR($H13="",N($I13)=0),"",ROUNDUP($H13/$I13,0))</f>
        <v/>
      </c>
      <c r="K13" s="39" t="str">
        <f aca="false">IF($J13="","",$J13*$I13)</f>
        <v/>
      </c>
      <c r="L13" s="36"/>
    </row>
    <row r="14" customFormat="false" ht="15" hidden="false" customHeight="false" outlineLevel="0" collapsed="false">
      <c r="A14" s="42" t="n">
        <v>10</v>
      </c>
      <c r="B14" s="36"/>
      <c r="C14" s="15"/>
      <c r="D14" s="37"/>
      <c r="E14" s="15"/>
      <c r="F14" s="43" t="n">
        <f aca="false">Setup!$B$26</f>
        <v>0.05</v>
      </c>
      <c r="G14" s="44" t="str">
        <f aca="false">IF($D14="","",$D14*Setup!$B$21)</f>
        <v/>
      </c>
      <c r="H14" s="44" t="str">
        <f aca="false">IF($G14="","",$G14*(1+$F14))</f>
        <v/>
      </c>
      <c r="I14" s="40"/>
      <c r="J14" s="45" t="str">
        <f aca="false">IF(OR($H14="",N($I14)=0),"",ROUNDUP($H14/$I14,0))</f>
        <v/>
      </c>
      <c r="K14" s="44" t="str">
        <f aca="false">IF($J14="","",$J14*$I14)</f>
        <v/>
      </c>
      <c r="L14" s="36"/>
    </row>
    <row r="15" customFormat="false" ht="15" hidden="false" customHeight="false" outlineLevel="0" collapsed="false">
      <c r="A15" s="35" t="n">
        <v>11</v>
      </c>
      <c r="B15" s="36"/>
      <c r="C15" s="15"/>
      <c r="D15" s="37"/>
      <c r="E15" s="15"/>
      <c r="F15" s="38" t="n">
        <f aca="false">Setup!$B$26</f>
        <v>0.05</v>
      </c>
      <c r="G15" s="39" t="str">
        <f aca="false">IF($D15="","",$D15*Setup!$B$21)</f>
        <v/>
      </c>
      <c r="H15" s="39" t="str">
        <f aca="false">IF($G15="","",$G15*(1+$F15))</f>
        <v/>
      </c>
      <c r="I15" s="40"/>
      <c r="J15" s="41" t="str">
        <f aca="false">IF(OR($H15="",N($I15)=0),"",ROUNDUP($H15/$I15,0))</f>
        <v/>
      </c>
      <c r="K15" s="39" t="str">
        <f aca="false">IF($J15="","",$J15*$I15)</f>
        <v/>
      </c>
      <c r="L15" s="36"/>
    </row>
    <row r="16" customFormat="false" ht="15" hidden="false" customHeight="false" outlineLevel="0" collapsed="false">
      <c r="A16" s="42" t="n">
        <v>12</v>
      </c>
      <c r="B16" s="36"/>
      <c r="C16" s="15"/>
      <c r="D16" s="37"/>
      <c r="E16" s="15"/>
      <c r="F16" s="43" t="n">
        <f aca="false">Setup!$B$26</f>
        <v>0.05</v>
      </c>
      <c r="G16" s="44" t="str">
        <f aca="false">IF($D16="","",$D16*Setup!$B$21)</f>
        <v/>
      </c>
      <c r="H16" s="44" t="str">
        <f aca="false">IF($G16="","",$G16*(1+$F16))</f>
        <v/>
      </c>
      <c r="I16" s="40"/>
      <c r="J16" s="45" t="str">
        <f aca="false">IF(OR($H16="",N($I16)=0),"",ROUNDUP($H16/$I16,0))</f>
        <v/>
      </c>
      <c r="K16" s="44" t="str">
        <f aca="false">IF($J16="","",$J16*$I16)</f>
        <v/>
      </c>
      <c r="L16" s="36"/>
    </row>
    <row r="17" customFormat="false" ht="15" hidden="false" customHeight="false" outlineLevel="0" collapsed="false">
      <c r="A17" s="35" t="n">
        <v>13</v>
      </c>
      <c r="B17" s="36"/>
      <c r="C17" s="15"/>
      <c r="D17" s="37"/>
      <c r="E17" s="15"/>
      <c r="F17" s="38" t="n">
        <f aca="false">Setup!$B$26</f>
        <v>0.05</v>
      </c>
      <c r="G17" s="39" t="str">
        <f aca="false">IF($D17="","",$D17*Setup!$B$21)</f>
        <v/>
      </c>
      <c r="H17" s="39" t="str">
        <f aca="false">IF($G17="","",$G17*(1+$F17))</f>
        <v/>
      </c>
      <c r="I17" s="40"/>
      <c r="J17" s="41" t="str">
        <f aca="false">IF(OR($H17="",N($I17)=0),"",ROUNDUP($H17/$I17,0))</f>
        <v/>
      </c>
      <c r="K17" s="39" t="str">
        <f aca="false">IF($J17="","",$J17*$I17)</f>
        <v/>
      </c>
      <c r="L17" s="36"/>
    </row>
    <row r="18" customFormat="false" ht="15" hidden="false" customHeight="false" outlineLevel="0" collapsed="false">
      <c r="A18" s="42" t="n">
        <v>14</v>
      </c>
      <c r="B18" s="36"/>
      <c r="C18" s="15"/>
      <c r="D18" s="37"/>
      <c r="E18" s="15"/>
      <c r="F18" s="43" t="n">
        <f aca="false">Setup!$B$26</f>
        <v>0.05</v>
      </c>
      <c r="G18" s="44" t="str">
        <f aca="false">IF($D18="","",$D18*Setup!$B$21)</f>
        <v/>
      </c>
      <c r="H18" s="44" t="str">
        <f aca="false">IF($G18="","",$G18*(1+$F18))</f>
        <v/>
      </c>
      <c r="I18" s="40"/>
      <c r="J18" s="45" t="str">
        <f aca="false">IF(OR($H18="",N($I18)=0),"",ROUNDUP($H18/$I18,0))</f>
        <v/>
      </c>
      <c r="K18" s="44" t="str">
        <f aca="false">IF($J18="","",$J18*$I18)</f>
        <v/>
      </c>
      <c r="L18" s="36"/>
    </row>
    <row r="19" customFormat="false" ht="15" hidden="false" customHeight="false" outlineLevel="0" collapsed="false">
      <c r="A19" s="51" t="s">
        <v>113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2"/>
    </row>
  </sheetData>
  <mergeCells count="3">
    <mergeCell ref="A1:L1"/>
    <mergeCell ref="A2:L2"/>
    <mergeCell ref="A19:K19"/>
  </mergeCells>
  <conditionalFormatting sqref="H5:H18">
    <cfRule type="dataBar" priority="2">
      <dataBar showValue="1" minLength="10" maxLength="90">
        <cfvo type="min" val="0"/>
        <cfvo type="max" val="0"/>
        <color rgb="FF7CB342"/>
      </dataBar>
      <extLst>
        <ext xmlns:x14="http://schemas.microsoft.com/office/spreadsheetml/2009/9/main" uri="{B025F937-C7B1-47D3-B67F-A62EFF666E3E}">
          <x14:id>{EB26FB22-8AB2-4031-B699-1067BD457E90}</x14:id>
        </ext>
      </extLst>
    </cfRule>
  </conditionalFormatting>
  <dataValidations count="2">
    <dataValidation allowBlank="true" errorStyle="stop" operator="between" showDropDown="false" showErrorMessage="false" showInputMessage="false" sqref="E5:E18" type="list">
      <formula1>"pcs,m,yard,set,cone,pair,roll"</formula1>
      <formula2>0</formula2>
    </dataValidation>
    <dataValidation allowBlank="true" errorStyle="stop" operator="between" showDropDown="false" showErrorMessage="false" showInputMessage="false" sqref="C5:C18" type="list">
      <formula1>"Label,Trim,Thread,Packaging,Zipper,Button,Elastic,Other"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B26FB22-8AB2-4031-B699-1067BD457E90}">
            <x14:dataBar minLength="10" maxLength="90" axisPosition="none" gradient="true">
              <x14:cfvo type="min"/>
              <x14:cfvo type="max"/>
              <x14:negativeFillColor rgb="FF7CB342"/>
              <x14:axisColor rgb="FF000000"/>
            </x14:dataBar>
          </x14:cfRule>
          <xm:sqref>H5:H18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5E20"/>
    <pageSetUpPr fitToPage="false"/>
  </sheetPr>
  <dimension ref="A1:G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3"/>
    <col collapsed="false" customWidth="true" hidden="false" outlineLevel="0" max="3" min="3" style="0" width="8"/>
    <col collapsed="false" customWidth="true" hidden="false" outlineLevel="0" max="4" min="4" style="0" width="9"/>
    <col collapsed="false" customWidth="true" hidden="false" outlineLevel="0" max="5" min="5" style="0" width="13"/>
    <col collapsed="false" customWidth="true" hidden="false" outlineLevel="0" max="6" min="6" style="0" width="3"/>
    <col collapsed="false" customWidth="true" hidden="false" outlineLevel="0" max="7" min="7" style="0" width="4"/>
  </cols>
  <sheetData>
    <row r="1" customFormat="false" ht="30" hidden="false" customHeight="true" outlineLevel="0" collapsed="false">
      <c r="A1" s="1" t="s">
        <v>114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115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53" t="s">
        <v>116</v>
      </c>
      <c r="B4" s="53"/>
      <c r="C4" s="53" t="s">
        <v>117</v>
      </c>
      <c r="D4" s="53"/>
      <c r="E4" s="54" t="s">
        <v>67</v>
      </c>
      <c r="F4" s="54"/>
    </row>
    <row r="5" customFormat="false" ht="24" hidden="false" customHeight="true" outlineLevel="0" collapsed="false">
      <c r="A5" s="55" t="n">
        <f aca="false">Setup!$B$21</f>
        <v>500</v>
      </c>
      <c r="B5" s="55"/>
      <c r="C5" s="56" t="n">
        <f aca="false">Setup!$B$22</f>
        <v>511.9</v>
      </c>
      <c r="D5" s="56"/>
      <c r="E5" s="57" t="str">
        <f aca="false">Setup!$B$31</f>
        <v/>
      </c>
      <c r="F5" s="57"/>
    </row>
    <row r="7" customFormat="false" ht="15" hidden="false" customHeight="false" outlineLevel="0" collapsed="false">
      <c r="A7" s="53" t="s">
        <v>118</v>
      </c>
      <c r="B7" s="53"/>
      <c r="C7" s="53" t="s">
        <v>119</v>
      </c>
      <c r="D7" s="53"/>
      <c r="E7" s="53" t="s">
        <v>120</v>
      </c>
      <c r="F7" s="53"/>
    </row>
    <row r="8" customFormat="false" ht="24" hidden="false" customHeight="true" outlineLevel="0" collapsed="false">
      <c r="A8" s="55" t="n">
        <f aca="false">COUNTA('Fabric Requirements'!$B$5:$B$16)</f>
        <v>3</v>
      </c>
      <c r="B8" s="55"/>
      <c r="C8" s="55" t="n">
        <f aca="false">COUNTA('Trim Requirements'!$B$5:$B$18)</f>
        <v>7</v>
      </c>
      <c r="D8" s="55"/>
      <c r="E8" s="58" t="n">
        <f aca="false">IFERROR(AVERAGEIF('Fabric Requirements'!$B$5:$B$16,"&lt;&gt;",'Fabric Requirements'!$F$5:$F$16),0)</f>
        <v>0.12</v>
      </c>
      <c r="F8" s="58"/>
    </row>
    <row r="11" customFormat="false" ht="15" hidden="false" customHeight="false" outlineLevel="0" collapsed="false">
      <c r="A11" s="59" t="s">
        <v>121</v>
      </c>
      <c r="B11" s="59"/>
      <c r="C11" s="59"/>
      <c r="D11" s="59"/>
      <c r="E11" s="59"/>
      <c r="G11" s="60"/>
    </row>
    <row r="12" customFormat="false" ht="15" hidden="false" customHeight="false" outlineLevel="0" collapsed="false">
      <c r="A12" s="61" t="s">
        <v>122</v>
      </c>
      <c r="B12" s="61" t="s">
        <v>123</v>
      </c>
      <c r="C12" s="61" t="s">
        <v>74</v>
      </c>
      <c r="D12" s="61" t="s">
        <v>124</v>
      </c>
      <c r="E12" s="61" t="s">
        <v>125</v>
      </c>
    </row>
    <row r="13" customFormat="false" ht="15" hidden="false" customHeight="false" outlineLevel="0" collapsed="false">
      <c r="A13" s="62" t="str">
        <f aca="false">IF('Fabric Requirements'!$B$5="","",'Fabric Requirements'!$B$5)</f>
        <v>French terry 320 gsm</v>
      </c>
      <c r="B13" s="63" t="n">
        <f aca="false">IF('Fabric Requirements'!$B$5="","",'Fabric Requirements'!$H$5)</f>
        <v>630.6608</v>
      </c>
      <c r="C13" s="64" t="str">
        <f aca="false">IF('Fabric Requirements'!$B$5="","",'Fabric Requirements'!$E$5)</f>
        <v>kg</v>
      </c>
      <c r="D13" s="65" t="n">
        <f aca="false">IF('Fabric Requirements'!$B$5="","",'Fabric Requirements'!$J$5)</f>
        <v>26</v>
      </c>
      <c r="E13" s="63" t="n">
        <f aca="false">IF('Fabric Requirements'!$B$5="","",'Fabric Requirements'!$K$5)</f>
        <v>650</v>
      </c>
    </row>
    <row r="14" customFormat="false" ht="15" hidden="false" customHeight="false" outlineLevel="0" collapsed="false">
      <c r="A14" s="66" t="str">
        <f aca="false">IF('Fabric Requirements'!$B$6="","",'Fabric Requirements'!$B$6)</f>
        <v>Rib 2x1 cotton</v>
      </c>
      <c r="B14" s="67" t="n">
        <f aca="false">IF('Fabric Requirements'!$B$6="","",'Fabric Requirements'!$H$6)</f>
        <v>68.79936</v>
      </c>
      <c r="C14" s="68" t="str">
        <f aca="false">IF('Fabric Requirements'!$B$6="","",'Fabric Requirements'!$E$6)</f>
        <v>kg</v>
      </c>
      <c r="D14" s="69" t="n">
        <f aca="false">IF('Fabric Requirements'!$B$6="","",'Fabric Requirements'!$J$6)</f>
        <v>3</v>
      </c>
      <c r="E14" s="67" t="n">
        <f aca="false">IF('Fabric Requirements'!$B$6="","",'Fabric Requirements'!$K$6)</f>
        <v>75</v>
      </c>
    </row>
    <row r="15" customFormat="false" ht="15" hidden="false" customHeight="false" outlineLevel="0" collapsed="false">
      <c r="A15" s="62" t="str">
        <f aca="false">IF('Fabric Requirements'!$B$7="","",'Fabric Requirements'!$B$7)</f>
        <v>Hood lining mesh</v>
      </c>
      <c r="B15" s="63" t="n">
        <f aca="false">IF('Fabric Requirements'!$B$7="","",'Fabric Requirements'!$H$7)</f>
        <v>45.86624</v>
      </c>
      <c r="C15" s="64" t="str">
        <f aca="false">IF('Fabric Requirements'!$B$7="","",'Fabric Requirements'!$E$7)</f>
        <v>kg</v>
      </c>
      <c r="D15" s="65" t="n">
        <f aca="false">IF('Fabric Requirements'!$B$7="","",'Fabric Requirements'!$J$7)</f>
        <v>3</v>
      </c>
      <c r="E15" s="63" t="n">
        <f aca="false">IF('Fabric Requirements'!$B$7="","",'Fabric Requirements'!$K$7)</f>
        <v>60</v>
      </c>
    </row>
    <row r="16" customFormat="false" ht="15" hidden="false" customHeight="false" outlineLevel="0" collapsed="false">
      <c r="A16" s="66" t="str">
        <f aca="false">IF('Fabric Requirements'!$B$8="","",'Fabric Requirements'!$B$8)</f>
        <v/>
      </c>
      <c r="B16" s="67" t="str">
        <f aca="false">IF('Fabric Requirements'!$B$8="","",'Fabric Requirements'!$H$8)</f>
        <v/>
      </c>
      <c r="C16" s="68" t="str">
        <f aca="false">IF('Fabric Requirements'!$B$8="","",'Fabric Requirements'!$E$8)</f>
        <v/>
      </c>
      <c r="D16" s="69" t="str">
        <f aca="false">IF('Fabric Requirements'!$B$8="","",'Fabric Requirements'!$J$8)</f>
        <v/>
      </c>
      <c r="E16" s="67" t="str">
        <f aca="false">IF('Fabric Requirements'!$B$8="","",'Fabric Requirements'!$K$8)</f>
        <v/>
      </c>
    </row>
    <row r="17" customFormat="false" ht="15" hidden="false" customHeight="false" outlineLevel="0" collapsed="false">
      <c r="A17" s="62" t="str">
        <f aca="false">IF('Fabric Requirements'!$B$9="","",'Fabric Requirements'!$B$9)</f>
        <v/>
      </c>
      <c r="B17" s="63" t="str">
        <f aca="false">IF('Fabric Requirements'!$B$9="","",'Fabric Requirements'!$H$9)</f>
        <v/>
      </c>
      <c r="C17" s="64" t="str">
        <f aca="false">IF('Fabric Requirements'!$B$9="","",'Fabric Requirements'!$E$9)</f>
        <v/>
      </c>
      <c r="D17" s="65" t="str">
        <f aca="false">IF('Fabric Requirements'!$B$9="","",'Fabric Requirements'!$J$9)</f>
        <v/>
      </c>
      <c r="E17" s="63" t="str">
        <f aca="false">IF('Fabric Requirements'!$B$9="","",'Fabric Requirements'!$K$9)</f>
        <v/>
      </c>
    </row>
    <row r="18" customFormat="false" ht="15" hidden="false" customHeight="false" outlineLevel="0" collapsed="false">
      <c r="A18" s="66" t="str">
        <f aca="false">IF('Fabric Requirements'!$B$10="","",'Fabric Requirements'!$B$10)</f>
        <v/>
      </c>
      <c r="B18" s="67" t="str">
        <f aca="false">IF('Fabric Requirements'!$B$10="","",'Fabric Requirements'!$H$10)</f>
        <v/>
      </c>
      <c r="C18" s="68" t="str">
        <f aca="false">IF('Fabric Requirements'!$B$10="","",'Fabric Requirements'!$E$10)</f>
        <v/>
      </c>
      <c r="D18" s="69" t="str">
        <f aca="false">IF('Fabric Requirements'!$B$10="","",'Fabric Requirements'!$J$10)</f>
        <v/>
      </c>
      <c r="E18" s="67" t="str">
        <f aca="false">IF('Fabric Requirements'!$B$10="","",'Fabric Requirements'!$K$10)</f>
        <v/>
      </c>
    </row>
    <row r="19" customFormat="false" ht="15" hidden="false" customHeight="false" outlineLevel="0" collapsed="false">
      <c r="A19" s="62" t="str">
        <f aca="false">IF('Fabric Requirements'!$B$11="","",'Fabric Requirements'!$B$11)</f>
        <v/>
      </c>
      <c r="B19" s="63" t="str">
        <f aca="false">IF('Fabric Requirements'!$B$11="","",'Fabric Requirements'!$H$11)</f>
        <v/>
      </c>
      <c r="C19" s="64" t="str">
        <f aca="false">IF('Fabric Requirements'!$B$11="","",'Fabric Requirements'!$E$11)</f>
        <v/>
      </c>
      <c r="D19" s="65" t="str">
        <f aca="false">IF('Fabric Requirements'!$B$11="","",'Fabric Requirements'!$J$11)</f>
        <v/>
      </c>
      <c r="E19" s="63" t="str">
        <f aca="false">IF('Fabric Requirements'!$B$11="","",'Fabric Requirements'!$K$11)</f>
        <v/>
      </c>
    </row>
    <row r="20" customFormat="false" ht="15" hidden="false" customHeight="false" outlineLevel="0" collapsed="false">
      <c r="A20" s="66" t="str">
        <f aca="false">IF('Fabric Requirements'!$B$12="","",'Fabric Requirements'!$B$12)</f>
        <v/>
      </c>
      <c r="B20" s="67" t="str">
        <f aca="false">IF('Fabric Requirements'!$B$12="","",'Fabric Requirements'!$H$12)</f>
        <v/>
      </c>
      <c r="C20" s="68" t="str">
        <f aca="false">IF('Fabric Requirements'!$B$12="","",'Fabric Requirements'!$E$12)</f>
        <v/>
      </c>
      <c r="D20" s="69" t="str">
        <f aca="false">IF('Fabric Requirements'!$B$12="","",'Fabric Requirements'!$J$12)</f>
        <v/>
      </c>
      <c r="E20" s="67" t="str">
        <f aca="false">IF('Fabric Requirements'!$B$12="","",'Fabric Requirements'!$K$12)</f>
        <v/>
      </c>
    </row>
    <row r="22" customFormat="false" ht="15" hidden="false" customHeight="false" outlineLevel="0" collapsed="false">
      <c r="A22" s="59" t="s">
        <v>126</v>
      </c>
      <c r="B22" s="59"/>
      <c r="C22" s="59"/>
      <c r="D22" s="59"/>
      <c r="E22" s="59"/>
    </row>
    <row r="23" customFormat="false" ht="15" hidden="false" customHeight="false" outlineLevel="0" collapsed="false">
      <c r="A23" s="61" t="s">
        <v>93</v>
      </c>
      <c r="B23" s="61" t="s">
        <v>123</v>
      </c>
      <c r="C23" s="61" t="s">
        <v>74</v>
      </c>
      <c r="D23" s="61" t="s">
        <v>127</v>
      </c>
      <c r="E23" s="61" t="s">
        <v>125</v>
      </c>
    </row>
    <row r="24" customFormat="false" ht="15" hidden="false" customHeight="false" outlineLevel="0" collapsed="false">
      <c r="A24" s="62" t="str">
        <f aca="false">IF('Trim Requirements'!$B$5="","",'Trim Requirements'!$B$5)</f>
        <v>Main woven label</v>
      </c>
      <c r="B24" s="63" t="n">
        <f aca="false">IF('Trim Requirements'!$B$5="","",'Trim Requirements'!$H$5)</f>
        <v>525</v>
      </c>
      <c r="C24" s="35" t="str">
        <f aca="false">IF('Trim Requirements'!$B$5="","",'Trim Requirements'!$E$5)</f>
        <v>pcs</v>
      </c>
      <c r="D24" s="65" t="n">
        <f aca="false">IF('Trim Requirements'!$B$5="","",'Trim Requirements'!$J$5)</f>
        <v>6</v>
      </c>
      <c r="E24" s="63" t="n">
        <f aca="false">IF('Trim Requirements'!$B$5="","",'Trim Requirements'!$K$5)</f>
        <v>600</v>
      </c>
    </row>
    <row r="25" customFormat="false" ht="15" hidden="false" customHeight="false" outlineLevel="0" collapsed="false">
      <c r="A25" s="66" t="str">
        <f aca="false">IF('Trim Requirements'!$B$6="","",'Trim Requirements'!$B$6)</f>
        <v>Care label</v>
      </c>
      <c r="B25" s="67" t="n">
        <f aca="false">IF('Trim Requirements'!$B$6="","",'Trim Requirements'!$H$6)</f>
        <v>525</v>
      </c>
      <c r="C25" s="42" t="str">
        <f aca="false">IF('Trim Requirements'!$B$6="","",'Trim Requirements'!$E$6)</f>
        <v>pcs</v>
      </c>
      <c r="D25" s="69" t="n">
        <f aca="false">IF('Trim Requirements'!$B$6="","",'Trim Requirements'!$J$6)</f>
        <v>6</v>
      </c>
      <c r="E25" s="67" t="n">
        <f aca="false">IF('Trim Requirements'!$B$6="","",'Trim Requirements'!$K$6)</f>
        <v>600</v>
      </c>
    </row>
    <row r="26" customFormat="false" ht="15" hidden="false" customHeight="false" outlineLevel="0" collapsed="false">
      <c r="A26" s="62" t="str">
        <f aca="false">IF('Trim Requirements'!$B$7="","",'Trim Requirements'!$B$7)</f>
        <v>Hangtag + string</v>
      </c>
      <c r="B26" s="63" t="n">
        <f aca="false">IF('Trim Requirements'!$B$7="","",'Trim Requirements'!$H$7)</f>
        <v>525</v>
      </c>
      <c r="C26" s="35" t="str">
        <f aca="false">IF('Trim Requirements'!$B$7="","",'Trim Requirements'!$E$7)</f>
        <v>set</v>
      </c>
      <c r="D26" s="65" t="n">
        <f aca="false">IF('Trim Requirements'!$B$7="","",'Trim Requirements'!$J$7)</f>
        <v>11</v>
      </c>
      <c r="E26" s="63" t="n">
        <f aca="false">IF('Trim Requirements'!$B$7="","",'Trim Requirements'!$K$7)</f>
        <v>550</v>
      </c>
    </row>
    <row r="27" customFormat="false" ht="15" hidden="false" customHeight="false" outlineLevel="0" collapsed="false">
      <c r="A27" s="66" t="str">
        <f aca="false">IF('Trim Requirements'!$B$8="","",'Trim Requirements'!$B$8)</f>
        <v>Drawcord</v>
      </c>
      <c r="B27" s="67" t="n">
        <f aca="false">IF('Trim Requirements'!$B$8="","",'Trim Requirements'!$H$8)</f>
        <v>787.5</v>
      </c>
      <c r="C27" s="42" t="str">
        <f aca="false">IF('Trim Requirements'!$B$8="","",'Trim Requirements'!$E$8)</f>
        <v>m</v>
      </c>
      <c r="D27" s="69" t="n">
        <f aca="false">IF('Trim Requirements'!$B$8="","",'Trim Requirements'!$J$8)</f>
        <v>8</v>
      </c>
      <c r="E27" s="67" t="n">
        <f aca="false">IF('Trim Requirements'!$B$8="","",'Trim Requirements'!$K$8)</f>
        <v>800</v>
      </c>
    </row>
    <row r="28" customFormat="false" ht="15" hidden="false" customHeight="false" outlineLevel="0" collapsed="false">
      <c r="A28" s="62" t="str">
        <f aca="false">IF('Trim Requirements'!$B$9="","",'Trim Requirements'!$B$9)</f>
        <v>Metal eyelet</v>
      </c>
      <c r="B28" s="63" t="n">
        <f aca="false">IF('Trim Requirements'!$B$9="","",'Trim Requirements'!$H$9)</f>
        <v>1050</v>
      </c>
      <c r="C28" s="35" t="str">
        <f aca="false">IF('Trim Requirements'!$B$9="","",'Trim Requirements'!$E$9)</f>
        <v>pcs</v>
      </c>
      <c r="D28" s="65" t="n">
        <f aca="false">IF('Trim Requirements'!$B$9="","",'Trim Requirements'!$J$9)</f>
        <v>8</v>
      </c>
      <c r="E28" s="63" t="n">
        <f aca="false">IF('Trim Requirements'!$B$9="","",'Trim Requirements'!$K$9)</f>
        <v>1152</v>
      </c>
    </row>
    <row r="29" customFormat="false" ht="15" hidden="false" customHeight="false" outlineLevel="0" collapsed="false">
      <c r="A29" s="66" t="str">
        <f aca="false">IF('Trim Requirements'!$B$10="","",'Trim Requirements'!$B$10)</f>
        <v>Sewing thread</v>
      </c>
      <c r="B29" s="67" t="n">
        <f aca="false">IF('Trim Requirements'!$B$10="","",'Trim Requirements'!$H$10)</f>
        <v>78.75</v>
      </c>
      <c r="C29" s="42" t="str">
        <f aca="false">IF('Trim Requirements'!$B$10="","",'Trim Requirements'!$E$10)</f>
        <v>cone</v>
      </c>
      <c r="D29" s="69" t="n">
        <f aca="false">IF('Trim Requirements'!$B$10="","",'Trim Requirements'!$J$10)</f>
        <v>79</v>
      </c>
      <c r="E29" s="67" t="n">
        <f aca="false">IF('Trim Requirements'!$B$10="","",'Trim Requirements'!$K$10)</f>
        <v>79</v>
      </c>
    </row>
    <row r="30" customFormat="false" ht="15" hidden="false" customHeight="false" outlineLevel="0" collapsed="false">
      <c r="A30" s="62" t="str">
        <f aca="false">IF('Trim Requirements'!$B$11="","",'Trim Requirements'!$B$11)</f>
        <v>Polybag</v>
      </c>
      <c r="B30" s="63" t="n">
        <f aca="false">IF('Trim Requirements'!$B$11="","",'Trim Requirements'!$H$11)</f>
        <v>525</v>
      </c>
      <c r="C30" s="35" t="str">
        <f aca="false">IF('Trim Requirements'!$B$11="","",'Trim Requirements'!$E$11)</f>
        <v>pcs</v>
      </c>
      <c r="D30" s="65" t="n">
        <f aca="false">IF('Trim Requirements'!$B$11="","",'Trim Requirements'!$J$11)</f>
        <v>6</v>
      </c>
      <c r="E30" s="63" t="n">
        <f aca="false">IF('Trim Requirements'!$B$11="","",'Trim Requirements'!$K$11)</f>
        <v>600</v>
      </c>
    </row>
    <row r="31" customFormat="false" ht="15" hidden="false" customHeight="false" outlineLevel="0" collapsed="false">
      <c r="A31" s="66" t="str">
        <f aca="false">IF('Trim Requirements'!$B$12="","",'Trim Requirements'!$B$12)</f>
        <v/>
      </c>
      <c r="B31" s="67" t="str">
        <f aca="false">IF('Trim Requirements'!$B$12="","",'Trim Requirements'!$H$12)</f>
        <v/>
      </c>
      <c r="C31" s="42" t="str">
        <f aca="false">IF('Trim Requirements'!$B$12="","",'Trim Requirements'!$E$12)</f>
        <v/>
      </c>
      <c r="D31" s="69" t="str">
        <f aca="false">IF('Trim Requirements'!$B$12="","",'Trim Requirements'!$J$12)</f>
        <v/>
      </c>
      <c r="E31" s="67" t="str">
        <f aca="false">IF('Trim Requirements'!$B$12="","",'Trim Requirements'!$K$12)</f>
        <v/>
      </c>
    </row>
    <row r="32" customFormat="false" ht="15" hidden="false" customHeight="false" outlineLevel="0" collapsed="false">
      <c r="A32" s="62" t="str">
        <f aca="false">IF('Trim Requirements'!$B$13="","",'Trim Requirements'!$B$13)</f>
        <v/>
      </c>
      <c r="B32" s="63" t="str">
        <f aca="false">IF('Trim Requirements'!$B$13="","",'Trim Requirements'!$H$13)</f>
        <v/>
      </c>
      <c r="C32" s="35" t="str">
        <f aca="false">IF('Trim Requirements'!$B$13="","",'Trim Requirements'!$E$13)</f>
        <v/>
      </c>
      <c r="D32" s="65" t="str">
        <f aca="false">IF('Trim Requirements'!$B$13="","",'Trim Requirements'!$J$13)</f>
        <v/>
      </c>
      <c r="E32" s="63" t="str">
        <f aca="false">IF('Trim Requirements'!$B$13="","",'Trim Requirements'!$K$13)</f>
        <v/>
      </c>
    </row>
    <row r="33" customFormat="false" ht="15" hidden="false" customHeight="false" outlineLevel="0" collapsed="false">
      <c r="A33" s="66" t="str">
        <f aca="false">IF('Trim Requirements'!$B$14="","",'Trim Requirements'!$B$14)</f>
        <v/>
      </c>
      <c r="B33" s="67" t="str">
        <f aca="false">IF('Trim Requirements'!$B$14="","",'Trim Requirements'!$H$14)</f>
        <v/>
      </c>
      <c r="C33" s="42" t="str">
        <f aca="false">IF('Trim Requirements'!$B$14="","",'Trim Requirements'!$E$14)</f>
        <v/>
      </c>
      <c r="D33" s="69" t="str">
        <f aca="false">IF('Trim Requirements'!$B$14="","",'Trim Requirements'!$J$14)</f>
        <v/>
      </c>
      <c r="E33" s="67" t="str">
        <f aca="false">IF('Trim Requirements'!$B$14="","",'Trim Requirements'!$K$14)</f>
        <v/>
      </c>
    </row>
    <row r="36" customFormat="false" ht="18" hidden="false" customHeight="true" outlineLevel="0" collapsed="false">
      <c r="A36" s="70" t="s">
        <v>128</v>
      </c>
      <c r="B36" s="70"/>
      <c r="C36" s="70"/>
      <c r="D36" s="70"/>
      <c r="E36" s="70"/>
      <c r="F36" s="70"/>
      <c r="G36" s="70"/>
    </row>
  </sheetData>
  <mergeCells count="17">
    <mergeCell ref="A1:G1"/>
    <mergeCell ref="A2:G2"/>
    <mergeCell ref="A4:B4"/>
    <mergeCell ref="C4:D4"/>
    <mergeCell ref="E4:F4"/>
    <mergeCell ref="A5:B5"/>
    <mergeCell ref="C5:D5"/>
    <mergeCell ref="E5:F5"/>
    <mergeCell ref="A7:B7"/>
    <mergeCell ref="C7:D7"/>
    <mergeCell ref="E7:F7"/>
    <mergeCell ref="A8:B8"/>
    <mergeCell ref="C8:D8"/>
    <mergeCell ref="E8:F8"/>
    <mergeCell ref="A11:E11"/>
    <mergeCell ref="A22:E22"/>
    <mergeCell ref="A36:G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2026-06-17T12:04:34Z</dcterms:created>
  <dc:creator>openpyxl</dc:creator>
  <dc:description/>
  <dc:language>en-US</dc:language>
  <cp:lastModifiedBy/>
  <dcterms:modified xsi:type="dcterms:W3CDTF">2026-06-17T12:04:40Z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