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7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Setup" sheetId="2" state="visible" r:id="rId4"/>
    <sheet name="Fabric BOM" sheetId="3" state="visible" r:id="rId5"/>
    <sheet name="Trims &amp; Accessories" sheetId="4" state="visible" r:id="rId6"/>
    <sheet name="Consumption Calc" sheetId="5" state="visible" r:id="rId7"/>
    <sheet name="Costing Summary" sheetId="6" state="visible" r:id="rId8"/>
    <sheet name="Dashboard" sheetId="7" state="visible" r:id="rId9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<sst xmlns="http://schemas.openxmlformats.org/spreadsheetml/2006/main" count="179" uniqueCount="158">
  <si>
    <t xml:space="preserve">Apparel Bill of Materials (BOM) &amp; Costing Workbook</t>
  </si>
  <si>
    <t xml:space="preserve">Free template by Eco Jersey  •  ecojersey.com  •  Custom apparel manufacturing</t>
  </si>
  <si>
    <t xml:space="preserve">How to use this workbook</t>
  </si>
  <si>
    <t xml:space="preserve">This workbook turns your garment's material and trim list into a complete, auto-calculated cost — right through to an FOB selling price. Fill in only the blue cells. Everything in black is a formula that updates automatically.</t>
  </si>
  <si>
    <t xml:space="preserve">Work through the tabs in order</t>
  </si>
  <si>
    <t xml:space="preserve">1.  Setup</t>
  </si>
  <si>
    <t xml:space="preserve">Enter your order details and the global assumptions (currency, default wastage, overhead and target margin). These feed every other sheet.</t>
  </si>
  <si>
    <t xml:space="preserve">2.  Fabric BOM</t>
  </si>
  <si>
    <t xml:space="preserve">List each fabric, its consumption per garment, wastage % and rate. Fabric cost per garment is calculated for you.</t>
  </si>
  <si>
    <t xml:space="preserve">3.  Trims &amp; Accessories</t>
  </si>
  <si>
    <t xml:space="preserve">List zippers, buttons, labels, thread, drawcords, packaging, etc. with quantity and rate per garment.</t>
  </si>
  <si>
    <t xml:space="preserve">4.  Consumption Calc</t>
  </si>
  <si>
    <t xml:space="preserve">Optional helper. Estimate fabric consumption from pattern panel areas, marker efficiency and wastage before you finalise the Fabric BOM.</t>
  </si>
  <si>
    <t xml:space="preserve">5.  Costing Summary</t>
  </si>
  <si>
    <t xml:space="preserve">Pulls fabric + trims totals, then adds decoration, labour, overhead and margin to give you the final cost and FOB price per garment and per order.</t>
  </si>
  <si>
    <t xml:space="preserve">6.  Dashboard</t>
  </si>
  <si>
    <t xml:space="preserve">A one-screen view of the cost breakdown and key figures, ready to screenshot or present.</t>
  </si>
  <si>
    <t xml:space="preserve">Colour code</t>
  </si>
  <si>
    <t xml:space="preserve">Blue text</t>
  </si>
  <si>
    <t xml:space="preserve">Input — type your own value here.</t>
  </si>
  <si>
    <t xml:space="preserve">Black text</t>
  </si>
  <si>
    <t xml:space="preserve">Formula — calculated automatically, do not overwrite.</t>
  </si>
  <si>
    <t xml:space="preserve">Green text</t>
  </si>
  <si>
    <t xml:space="preserve">Pulled from another sheet in this workbook.</t>
  </si>
  <si>
    <t xml:space="preserve">Yellow fill</t>
  </si>
  <si>
    <t xml:space="preserve">Key assumption worth double-checking.</t>
  </si>
  <si>
    <t xml:space="preserve">Notes</t>
  </si>
  <si>
    <t xml:space="preserve">• Currency is cosmetic — enter your rates in any single currency and keep it consistent across all sheets.</t>
  </si>
  <si>
    <t xml:space="preserve">• Wastage % accounts for cutting loss, end bits and rejects. Typical fabric wastage is 8–15%.</t>
  </si>
  <si>
    <t xml:space="preserve">• This is a planning estimate. Confirm final costs with your manufacturer before production.</t>
  </si>
  <si>
    <t xml:space="preserve">• Need help or a custom quotation? Visit ecojersey.com or request a quote at ecojersey.com/request-quotation/</t>
  </si>
  <si>
    <t xml:space="preserve">Setup &amp; Global Assumptions</t>
  </si>
  <si>
    <t xml:space="preserve">Fill the blue cells. These values drive every calculation in the workbook.</t>
  </si>
  <si>
    <t xml:space="preserve">Order information</t>
  </si>
  <si>
    <t xml:space="preserve">Brand / Buyer</t>
  </si>
  <si>
    <t xml:space="preserve">Your Brand Name</t>
  </si>
  <si>
    <t xml:space="preserve">Style name</t>
  </si>
  <si>
    <t xml:space="preserve">e.g. Classic Pullover Hoodie</t>
  </si>
  <si>
    <t xml:space="preserve">Style number</t>
  </si>
  <si>
    <t xml:space="preserve">EJ-001</t>
  </si>
  <si>
    <t xml:space="preserve">Season / Year</t>
  </si>
  <si>
    <t xml:space="preserve">AW 2026</t>
  </si>
  <si>
    <t xml:space="preserve">Category</t>
  </si>
  <si>
    <t xml:space="preserve">Sportswear</t>
  </si>
  <si>
    <t xml:space="preserve">Order quantity (pcs)</t>
  </si>
  <si>
    <t xml:space="preserve">Total units in this order</t>
  </si>
  <si>
    <t xml:space="preserve">Currency</t>
  </si>
  <si>
    <t xml:space="preserve">USD</t>
  </si>
  <si>
    <t xml:space="preserve">Cosmetic label only — keep all rates in this one currency</t>
  </si>
  <si>
    <t xml:space="preserve">Global cost assumptions</t>
  </si>
  <si>
    <t xml:space="preserve">Default fabric wastage %</t>
  </si>
  <si>
    <t xml:space="preserve">Applied as default on the Fabric BOM (cutting loss, ends, rejects)</t>
  </si>
  <si>
    <t xml:space="preserve">Default trim wastage %</t>
  </si>
  <si>
    <t xml:space="preserve">Default on Trims &amp; Accessories</t>
  </si>
  <si>
    <t xml:space="preserve">Decoration cost / garment</t>
  </si>
  <si>
    <t xml:space="preserve">Print, embroidery, sublimation, heat transfer per piece</t>
  </si>
  <si>
    <t xml:space="preserve">CMT / labour cost / garment</t>
  </si>
  <si>
    <t xml:space="preserve">Cut, make &amp; trim (sewing) labour per piece</t>
  </si>
  <si>
    <t xml:space="preserve">Factory overhead %</t>
  </si>
  <si>
    <t xml:space="preserve">Applied to (materials + labour)</t>
  </si>
  <si>
    <t xml:space="preserve">Target profit margin %</t>
  </si>
  <si>
    <t xml:space="preserve">Margin on total cost to set FOB price</t>
  </si>
  <si>
    <t xml:space="preserve">Freight / logistics / garment</t>
  </si>
  <si>
    <t xml:space="preserve">Optional — leave 0 for FOB; add for landed cost</t>
  </si>
  <si>
    <t xml:space="preserve">Tip: change any blue value above and the whole workbook recalculates.</t>
  </si>
  <si>
    <t xml:space="preserve">Fabric Bill of Materials</t>
  </si>
  <si>
    <t xml:space="preserve">List every fabric used in the garment. Blue = input, black = auto-calculated cost per garment.</t>
  </si>
  <si>
    <t xml:space="preserve">#</t>
  </si>
  <si>
    <t xml:space="preserve">Fabric / Material</t>
  </si>
  <si>
    <t xml:space="preserve">Placement</t>
  </si>
  <si>
    <t xml:space="preserve">Consumption
per garment</t>
  </si>
  <si>
    <t xml:space="preserve">Unit</t>
  </si>
  <si>
    <t xml:space="preserve">Wastage %</t>
  </si>
  <si>
    <t xml:space="preserve">Rate
per unit</t>
  </si>
  <si>
    <t xml:space="preserve">Cost per garment</t>
  </si>
  <si>
    <t xml:space="preserve">French terry 320 gsm</t>
  </si>
  <si>
    <t xml:space="preserve">Body</t>
  </si>
  <si>
    <t xml:space="preserve">kg</t>
  </si>
  <si>
    <t xml:space="preserve">Rib 2x1 cotton</t>
  </si>
  <si>
    <t xml:space="preserve">Cuffs &amp; hem</t>
  </si>
  <si>
    <t xml:space="preserve">Lining mesh</t>
  </si>
  <si>
    <t xml:space="preserve">Hood</t>
  </si>
  <si>
    <t xml:space="preserve">Total fabric cost per garment</t>
  </si>
  <si>
    <t xml:space="preserve">Wastage % defaults to your Setup value; type over any cell to use a fabric-specific rate.</t>
  </si>
  <si>
    <t xml:space="preserve">Trims &amp; Accessories Bill of Materials</t>
  </si>
  <si>
    <t xml:space="preserve">Zippers, buttons, labels, thread, drawcords, packaging and more — per garment.</t>
  </si>
  <si>
    <t xml:space="preserve">Trim / Accessory</t>
  </si>
  <si>
    <t xml:space="preserve">Type</t>
  </si>
  <si>
    <t xml:space="preserve">Qty per
garment</t>
  </si>
  <si>
    <t xml:space="preserve">Main woven label</t>
  </si>
  <si>
    <t xml:space="preserve">Label</t>
  </si>
  <si>
    <t xml:space="preserve">pcs</t>
  </si>
  <si>
    <t xml:space="preserve">Care label</t>
  </si>
  <si>
    <t xml:space="preserve">Hangtag + string</t>
  </si>
  <si>
    <t xml:space="preserve">Packaging</t>
  </si>
  <si>
    <t xml:space="preserve">set</t>
  </si>
  <si>
    <t xml:space="preserve">Drawcord</t>
  </si>
  <si>
    <t xml:space="preserve">Trim</t>
  </si>
  <si>
    <t xml:space="preserve">m</t>
  </si>
  <si>
    <t xml:space="preserve">Metal eyelet</t>
  </si>
  <si>
    <t xml:space="preserve">Sewing thread</t>
  </si>
  <si>
    <t xml:space="preserve">Thread</t>
  </si>
  <si>
    <t xml:space="preserve">cone</t>
  </si>
  <si>
    <t xml:space="preserve">Polybag</t>
  </si>
  <si>
    <t xml:space="preserve">Total trims cost per garment</t>
  </si>
  <si>
    <t xml:space="preserve">Fabric Consumption Calculator (optional helper)</t>
  </si>
  <si>
    <t xml:space="preserve">Estimate fabric needed per garment from panel areas, marker efficiency and wastage.</t>
  </si>
  <si>
    <t xml:space="preserve">Method: total panel area ÷ marker efficiency, converted to weight using fabric GSM, then add wastage.</t>
  </si>
  <si>
    <t xml:space="preserve">Panel / Component</t>
  </si>
  <si>
    <t xml:space="preserve">Pieces</t>
  </si>
  <si>
    <t xml:space="preserve">Area per piece
(m²)</t>
  </si>
  <si>
    <t xml:space="preserve">Total area
(m²)</t>
  </si>
  <si>
    <t xml:space="preserve">Fabric GSM</t>
  </si>
  <si>
    <t xml:space="preserve">Weight
(kg)</t>
  </si>
  <si>
    <t xml:space="preserve">Front body</t>
  </si>
  <si>
    <t xml:space="preserve">Back body</t>
  </si>
  <si>
    <t xml:space="preserve">Sleeves</t>
  </si>
  <si>
    <t xml:space="preserve">Pocket</t>
  </si>
  <si>
    <t xml:space="preserve">Subtotal (before efficiency &amp; wastage)</t>
  </si>
  <si>
    <t xml:space="preserve">Marker efficiency %</t>
  </si>
  <si>
    <t xml:space="preserve">Cutting wastage %</t>
  </si>
  <si>
    <t xml:space="preserve">Estimated fabric per garment (kg)</t>
  </si>
  <si>
    <t xml:space="preserve">Copy this figure into the Fabric BOM 'Consumption per garment' column for the body fabric.</t>
  </si>
  <si>
    <t xml:space="preserve">Costing Summary &amp; FOB Price</t>
  </si>
  <si>
    <t xml:space="preserve">Full build-up from materials to selling price. Green = pulled from other sheets.</t>
  </si>
  <si>
    <t xml:space="preserve">Per garment</t>
  </si>
  <si>
    <t xml:space="preserve">Amount</t>
  </si>
  <si>
    <t xml:space="preserve">% of cost</t>
  </si>
  <si>
    <t xml:space="preserve">Fabric cost</t>
  </si>
  <si>
    <t xml:space="preserve">Trims &amp; accessories cost</t>
  </si>
  <si>
    <t xml:space="preserve">Decoration (print / embroidery)</t>
  </si>
  <si>
    <t xml:space="preserve">CMT / labour</t>
  </si>
  <si>
    <t xml:space="preserve">Subtotal (materials + labour)</t>
  </si>
  <si>
    <t xml:space="preserve">Factory overhead</t>
  </si>
  <si>
    <t xml:space="preserve">Freight / logistics</t>
  </si>
  <si>
    <t xml:space="preserve">Total cost per garment</t>
  </si>
  <si>
    <t xml:space="preserve">Profit margin</t>
  </si>
  <si>
    <t xml:space="preserve">FOB price per garment</t>
  </si>
  <si>
    <t xml:space="preserve">Order totals</t>
  </si>
  <si>
    <t xml:space="preserve">Total order cost</t>
  </si>
  <si>
    <t xml:space="preserve">Total order FOB value</t>
  </si>
  <si>
    <t xml:space="preserve">Total order profit</t>
  </si>
  <si>
    <t xml:space="preserve">Costing Dashboard</t>
  </si>
  <si>
    <t xml:space="preserve">Snapshot of your garment economics — auto-updates from all sheets.</t>
  </si>
  <si>
    <t xml:space="preserve">Total cost / garment</t>
  </si>
  <si>
    <t xml:space="preserve">FOB price / garment</t>
  </si>
  <si>
    <t xml:space="preserve">Margin / garment</t>
  </si>
  <si>
    <t xml:space="preserve">Order quantity</t>
  </si>
  <si>
    <t xml:space="preserve">Cost breakdown per garment</t>
  </si>
  <si>
    <t xml:space="preserve">Component</t>
  </si>
  <si>
    <t xml:space="preserve">Share</t>
  </si>
  <si>
    <t xml:space="preserve">Fabric</t>
  </si>
  <si>
    <t xml:space="preserve">Trims &amp; accessories</t>
  </si>
  <si>
    <t xml:space="preserve">Decoration</t>
  </si>
  <si>
    <t xml:space="preserve">Overhead</t>
  </si>
  <si>
    <t xml:space="preserve">Margin</t>
  </si>
  <si>
    <t xml:space="preserve">FOB price</t>
  </si>
  <si>
    <t xml:space="preserve">Eco Jersey — custom apparel manufacturing  •  ecojersey.com  •  Request a quote: ecojersey.com/request-quotation/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</si>
</sst>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"/>
    <numFmt numFmtId="166" formatCode="0.0%"/>
    <numFmt numFmtId="167" formatCode="#,##0.00"/>
    <numFmt numFmtId="168" formatCode="#,##0.000"/>
    <numFmt numFmtId="169" formatCode="[$$-409]#,##0.00"/>
  </numFmts>
  <fonts count="2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9"/>
      <color rgb="FFFFFFFF"/>
      <name val="Arial"/>
      <family val="0"/>
      <charset val="1"/>
    </font>
    <font>
      <b val="true"/>
      <sz val="10"/>
      <color rgb="FF1B5E2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2"/>
      <color rgb="FF1B5E20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0"/>
      <color rgb="FF00800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i val="true"/>
      <sz val="9"/>
      <color rgb="FF666666"/>
      <name val="Arial"/>
      <family val="0"/>
      <charset val="1"/>
    </font>
    <font>
      <i val="true"/>
      <sz val="9"/>
      <color rgb="FF1B5E2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008000"/>
      <name val="Arial"/>
      <family val="0"/>
      <charset val="1"/>
    </font>
    <font>
      <b val="true"/>
      <sz val="11"/>
      <color rgb="FF1B5E20"/>
      <name val="Arial"/>
      <family val="0"/>
      <charset val="1"/>
    </font>
    <font>
      <sz val="9"/>
      <color rgb="FF666666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b val="true"/>
      <sz val="9"/>
      <color rgb="FF1B5E20"/>
      <name val="Arial"/>
      <family val="0"/>
      <charset val="1"/>
    </font>
    <font>
      <b val="true"/>
      <sz val="16"/>
      <color rgb="FF1B5E20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1B5E20"/>
        <bgColor rgb="FF2E7D32"/>
      </patternFill>
    </fill>
    <fill>
      <patternFill patternType="solid">
        <fgColor rgb="FF2E7D32"/>
        <bgColor rgb="FF1B5E20"/>
      </patternFill>
    </fill>
    <fill>
      <patternFill patternType="solid">
        <fgColor rgb="FFE8F1E9"/>
        <bgColor rgb="FFFFF7CC"/>
      </patternFill>
    </fill>
    <fill>
      <patternFill patternType="solid">
        <fgColor rgb="FFFFF7CC"/>
        <bgColor rgb="FFE8F1E9"/>
      </patternFill>
    </fill>
    <fill>
      <patternFill patternType="solid">
        <fgColor rgb="FFFFFFFF"/>
        <bgColor rgb="FFFFF7CC"/>
      </patternFill>
    </fill>
    <fill>
      <patternFill patternType="solid">
        <fgColor rgb="FFFFE0A3"/>
        <bgColor rgb="FFFFF7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 diagonalUp="false" diagonalDown="false">
      <left style="medium">
        <color rgb="FF2E7D32"/>
      </left>
      <right style="medium">
        <color rgb="FF2E7D32"/>
      </right>
      <top style="medium">
        <color rgb="FF2E7D32"/>
      </top>
      <bottom style="medium">
        <color rgb="FF2E7D32"/>
      </bottom>
      <diagonal/>
    </border>
    <border diagonalUp="false" diagonalDown="false">
      <left style="thin">
        <color rgb="FFBFBFBF"/>
      </left>
      <right/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0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5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2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9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1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2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1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0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2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12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12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4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23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23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23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1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1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666666"/>
      <rgbColor rgb="FF9999FF"/>
      <rgbColor rgb="FFC0504D"/>
      <rgbColor rgb="FFFFF7CC"/>
      <rgbColor rgb="FFE8F1E9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E0A3"/>
      <rgbColor rgb="FF4F81BD"/>
      <rgbColor rgb="FF4BACC6"/>
      <rgbColor rgb="FF9BBB59"/>
      <rgbColor rgb="FFFFCC00"/>
      <rgbColor rgb="FFF79646"/>
      <rgbColor rgb="FFFF6600"/>
      <rgbColor rgb="FF8064A2"/>
      <rgbColor rgb="FF7CB342"/>
      <rgbColor rgb="FF003366"/>
      <rgbColor rgb="FF2E7D32"/>
      <rgbColor rgb="FF003300"/>
      <rgbColor rgb="FF333300"/>
      <rgbColor rgb="FF993300"/>
      <rgbColor rgb="FF993366"/>
      <rgbColor rgb="FF333399"/>
      <rgbColor rgb="FF1B5E2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Cost breakdown per garment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pieChart>
        <c:varyColors val="1"/>
        <c:ser>
          <c:idx val="0"/>
          <c:order val="0"/>
          <c:tx>
            <c:strRef>
              <c:f>Dashboard!B12</c:f>
              <c:strCache>
                <c:ptCount val="1"/>
                <c:pt idx="0">
                  <c:v>Amount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4f81bd"/>
              </a:solidFill>
              <a:ln w="0">
                <a:noFill/>
              </a:ln>
            </c:spPr>
          </c:dPt>
          <c:dPt>
            <c:idx val="1"/>
            <c:spPr>
              <a:solidFill>
                <a:srgbClr val="c0504d"/>
              </a:solidFill>
              <a:ln w="0">
                <a:noFill/>
              </a:ln>
            </c:spPr>
          </c:dPt>
          <c:dPt>
            <c:idx val="2"/>
            <c:spPr>
              <a:solidFill>
                <a:srgbClr val="9bbb59"/>
              </a:solidFill>
              <a:ln w="0">
                <a:noFill/>
              </a:ln>
            </c:spPr>
          </c:dPt>
          <c:dPt>
            <c:idx val="3"/>
            <c:spPr>
              <a:solidFill>
                <a:srgbClr val="8064a2"/>
              </a:solidFill>
              <a:ln w="0">
                <a:noFill/>
              </a:ln>
            </c:spPr>
          </c:dPt>
          <c:dPt>
            <c:idx val="4"/>
            <c:spPr>
              <a:solidFill>
                <a:srgbClr val="4bacc6"/>
              </a:solidFill>
              <a:ln w="0">
                <a:noFill/>
              </a:ln>
            </c:spPr>
          </c:dPt>
          <c:dPt>
            <c:idx val="5"/>
            <c:spPr>
              <a:solidFill>
                <a:srgbClr val="f79646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3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4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5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</c:dLbls>
          <c:cat>
            <c:strRef>
              <c:f>Dashboard!$A$13:$A$18</c:f>
              <c:strCache>
                <c:ptCount val="6"/>
                <c:pt idx="0">
                  <c:v>Fabric</c:v>
                </c:pt>
                <c:pt idx="1">
                  <c:v>Trims &amp; accessories</c:v>
                </c:pt>
                <c:pt idx="2">
                  <c:v>Decoration</c:v>
                </c:pt>
                <c:pt idx="3">
                  <c:v>CMT / labour</c:v>
                </c:pt>
                <c:pt idx="4">
                  <c:v>Overhead</c:v>
                </c:pt>
                <c:pt idx="5">
                  <c:v>Margin</c:v>
                </c:pt>
              </c:strCache>
            </c:strRef>
          </c:cat>
          <c:val>
            <c:numRef>
              <c:f>Dashboard!$B$13:$B$18</c:f>
              <c:numCache>
                <c:formatCode>[$$-409]#,##0.00</c:formatCode>
                <c:ptCount val="6"/>
                <c:pt idx="0">
                  <c:v>9.32512</c:v>
                </c:pt>
                <c:pt idx="1">
                  <c:v>0.651</c:v>
                </c:pt>
                <c:pt idx="2">
                  <c:v>0.8</c:v>
                </c:pt>
                <c:pt idx="3">
                  <c:v>2.5</c:v>
                </c:pt>
                <c:pt idx="4">
                  <c:v>1.327612</c:v>
                </c:pt>
                <c:pt idx="5">
                  <c:v>3.650933</c:v>
                </c:pt>
              </c:numCache>
            </c:numRef>
          </c:val>
        </c:ser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0</xdr:colOff>
      <xdr:row>10</xdr:row>
      <xdr:rowOff>0</xdr:rowOff>
    </xdr:from>
    <xdr:to>
      <xdr:col>9</xdr:col>
      <xdr:colOff>229680</xdr:colOff>
      <xdr:row>23</xdr:row>
      <xdr:rowOff>185040</xdr:rowOff>
    </xdr:to>
    <xdr:graphicFrame>
      <xdr:nvGraphicFramePr>
        <xdr:cNvPr id="0" name="Chart 1"/>
        <xdr:cNvGraphicFramePr/>
      </xdr:nvGraphicFramePr>
      <xdr:xfrm>
        <a:off x="3383280" y="2400480"/>
        <a:ext cx="4319640" cy="269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B5E20"/>
    <pageSetUpPr fitToPage="false"/>
  </sheetPr>
  <dimension ref="A1:H2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8" min="2" style="0" width="14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4" customFormat="false" ht="27.75" hidden="false" customHeight="true" outlineLevel="0" collapsed="false">
      <c r="A4" s="3"/>
      <c r="B4" s="4"/>
      <c r="C4" s="4"/>
      <c r="D4" s="4"/>
      <c r="E4" s="4"/>
      <c r="F4" s="4"/>
      <c r="G4" s="4"/>
      <c r="H4" s="4"/>
    </row>
    <row r="5" customFormat="false" ht="21.75" hidden="false" customHeight="true" outlineLevel="0" collapsed="false">
      <c r="A5" s="5" t="s">
        <v>2</v>
      </c>
      <c r="B5" s="5"/>
      <c r="C5" s="5"/>
      <c r="D5" s="5"/>
      <c r="E5" s="5"/>
      <c r="F5" s="5"/>
      <c r="G5" s="5"/>
      <c r="H5" s="5"/>
    </row>
    <row r="6" customFormat="false" ht="30" hidden="false" customHeight="true" outlineLevel="0" collapsed="false">
      <c r="A6" s="4" t="s">
        <v>3</v>
      </c>
      <c r="B6" s="4"/>
      <c r="C6" s="4"/>
      <c r="D6" s="4"/>
      <c r="E6" s="4"/>
      <c r="F6" s="4"/>
      <c r="G6" s="4"/>
      <c r="H6" s="4"/>
    </row>
    <row r="7" customFormat="false" ht="27.75" hidden="false" customHeight="true" outlineLevel="0" collapsed="false">
      <c r="A7" s="3"/>
      <c r="B7" s="4"/>
      <c r="C7" s="4"/>
      <c r="D7" s="4"/>
      <c r="E7" s="4"/>
      <c r="F7" s="4"/>
      <c r="G7" s="4"/>
      <c r="H7" s="4"/>
    </row>
    <row r="8" customFormat="false" ht="21.75" hidden="false" customHeight="true" outlineLevel="0" collapsed="false">
      <c r="A8" s="5" t="s">
        <v>4</v>
      </c>
      <c r="B8" s="5"/>
      <c r="C8" s="5"/>
      <c r="D8" s="5"/>
      <c r="E8" s="5"/>
      <c r="F8" s="5"/>
      <c r="G8" s="5"/>
      <c r="H8" s="5"/>
    </row>
    <row r="9" customFormat="false" ht="27.75" hidden="false" customHeight="true" outlineLevel="0" collapsed="false">
      <c r="A9" s="3" t="s">
        <v>5</v>
      </c>
      <c r="B9" s="4" t="s">
        <v>6</v>
      </c>
      <c r="C9" s="4"/>
      <c r="D9" s="4"/>
      <c r="E9" s="4"/>
      <c r="F9" s="4"/>
      <c r="G9" s="4"/>
      <c r="H9" s="4"/>
    </row>
    <row r="10" customFormat="false" ht="27.75" hidden="false" customHeight="true" outlineLevel="0" collapsed="false">
      <c r="A10" s="3" t="s">
        <v>7</v>
      </c>
      <c r="B10" s="4" t="s">
        <v>8</v>
      </c>
      <c r="C10" s="4"/>
      <c r="D10" s="4"/>
      <c r="E10" s="4"/>
      <c r="F10" s="4"/>
      <c r="G10" s="4"/>
      <c r="H10" s="4"/>
    </row>
    <row r="11" customFormat="false" ht="27.75" hidden="false" customHeight="true" outlineLevel="0" collapsed="false">
      <c r="A11" s="3" t="s">
        <v>9</v>
      </c>
      <c r="B11" s="4" t="s">
        <v>10</v>
      </c>
      <c r="C11" s="4"/>
      <c r="D11" s="4"/>
      <c r="E11" s="4"/>
      <c r="F11" s="4"/>
      <c r="G11" s="4"/>
      <c r="H11" s="4"/>
    </row>
    <row r="12" customFormat="false" ht="27.75" hidden="false" customHeight="true" outlineLevel="0" collapsed="false">
      <c r="A12" s="3" t="s">
        <v>11</v>
      </c>
      <c r="B12" s="4" t="s">
        <v>12</v>
      </c>
      <c r="C12" s="4"/>
      <c r="D12" s="4"/>
      <c r="E12" s="4"/>
      <c r="F12" s="4"/>
      <c r="G12" s="4"/>
      <c r="H12" s="4"/>
    </row>
    <row r="13" customFormat="false" ht="27.75" hidden="false" customHeight="true" outlineLevel="0" collapsed="false">
      <c r="A13" s="3" t="s">
        <v>13</v>
      </c>
      <c r="B13" s="4" t="s">
        <v>14</v>
      </c>
      <c r="C13" s="4"/>
      <c r="D13" s="4"/>
      <c r="E13" s="4"/>
      <c r="F13" s="4"/>
      <c r="G13" s="4"/>
      <c r="H13" s="4"/>
    </row>
    <row r="14" customFormat="false" ht="27.75" hidden="false" customHeight="true" outlineLevel="0" collapsed="false">
      <c r="A14" s="3" t="s">
        <v>15</v>
      </c>
      <c r="B14" s="4" t="s">
        <v>16</v>
      </c>
      <c r="C14" s="4"/>
      <c r="D14" s="4"/>
      <c r="E14" s="4"/>
      <c r="F14" s="4"/>
      <c r="G14" s="4"/>
      <c r="H14" s="4"/>
    </row>
    <row r="15" customFormat="false" ht="27.75" hidden="false" customHeight="true" outlineLevel="0" collapsed="false">
      <c r="A15" s="6"/>
      <c r="B15" s="4"/>
      <c r="C15" s="4"/>
      <c r="D15" s="4"/>
      <c r="E15" s="4"/>
      <c r="F15" s="4"/>
      <c r="G15" s="4"/>
      <c r="H15" s="4"/>
    </row>
    <row r="16" customFormat="false" ht="21.75" hidden="false" customHeight="true" outlineLevel="0" collapsed="false">
      <c r="A16" s="7" t="s">
        <v>17</v>
      </c>
      <c r="B16" s="7"/>
      <c r="C16" s="7"/>
      <c r="D16" s="7"/>
      <c r="E16" s="7"/>
      <c r="F16" s="7"/>
      <c r="G16" s="7"/>
      <c r="H16" s="7"/>
    </row>
    <row r="17" customFormat="false" ht="27.75" hidden="false" customHeight="true" outlineLevel="0" collapsed="false">
      <c r="A17" s="8" t="s">
        <v>18</v>
      </c>
      <c r="B17" s="4" t="s">
        <v>19</v>
      </c>
      <c r="C17" s="4"/>
      <c r="D17" s="4"/>
      <c r="E17" s="4"/>
      <c r="F17" s="4"/>
      <c r="G17" s="4"/>
      <c r="H17" s="4"/>
    </row>
    <row r="18" customFormat="false" ht="27.75" hidden="false" customHeight="true" outlineLevel="0" collapsed="false">
      <c r="A18" s="9" t="s">
        <v>20</v>
      </c>
      <c r="B18" s="4" t="s">
        <v>21</v>
      </c>
      <c r="C18" s="4"/>
      <c r="D18" s="4"/>
      <c r="E18" s="4"/>
      <c r="F18" s="4"/>
      <c r="G18" s="4"/>
      <c r="H18" s="4"/>
    </row>
    <row r="19" customFormat="false" ht="27.75" hidden="false" customHeight="true" outlineLevel="0" collapsed="false">
      <c r="A19" s="3" t="s">
        <v>22</v>
      </c>
      <c r="B19" s="4" t="s">
        <v>23</v>
      </c>
      <c r="C19" s="4"/>
      <c r="D19" s="4"/>
      <c r="E19" s="4"/>
      <c r="F19" s="4"/>
      <c r="G19" s="4"/>
      <c r="H19" s="4"/>
    </row>
    <row r="20" customFormat="false" ht="27.75" hidden="false" customHeight="true" outlineLevel="0" collapsed="false">
      <c r="A20" s="3" t="s">
        <v>24</v>
      </c>
      <c r="B20" s="4" t="s">
        <v>25</v>
      </c>
      <c r="C20" s="4"/>
      <c r="D20" s="4"/>
      <c r="E20" s="4"/>
      <c r="F20" s="4"/>
      <c r="G20" s="4"/>
      <c r="H20" s="4"/>
    </row>
    <row r="21" customFormat="false" ht="27.75" hidden="false" customHeight="true" outlineLevel="0" collapsed="false">
      <c r="A21" s="3"/>
      <c r="B21" s="4"/>
      <c r="C21" s="4"/>
      <c r="D21" s="4"/>
      <c r="E21" s="4"/>
      <c r="F21" s="4"/>
      <c r="G21" s="4"/>
      <c r="H21" s="4"/>
    </row>
    <row r="22" customFormat="false" ht="21.75" hidden="false" customHeight="true" outlineLevel="0" collapsed="false">
      <c r="A22" s="5" t="s">
        <v>26</v>
      </c>
      <c r="B22" s="5"/>
      <c r="C22" s="5"/>
      <c r="D22" s="5"/>
      <c r="E22" s="5"/>
      <c r="F22" s="5"/>
      <c r="G22" s="5"/>
      <c r="H22" s="5"/>
    </row>
    <row r="23" customFormat="false" ht="30" hidden="false" customHeight="true" outlineLevel="0" collapsed="false">
      <c r="A23" s="4" t="s">
        <v>27</v>
      </c>
      <c r="B23" s="4"/>
      <c r="C23" s="4"/>
      <c r="D23" s="4"/>
      <c r="E23" s="4"/>
      <c r="F23" s="4"/>
      <c r="G23" s="4"/>
      <c r="H23" s="4"/>
    </row>
    <row r="24" customFormat="false" ht="30" hidden="false" customHeight="true" outlineLevel="0" collapsed="false">
      <c r="A24" s="4" t="s">
        <v>28</v>
      </c>
      <c r="B24" s="4"/>
      <c r="C24" s="4"/>
      <c r="D24" s="4"/>
      <c r="E24" s="4"/>
      <c r="F24" s="4"/>
      <c r="G24" s="4"/>
      <c r="H24" s="4"/>
    </row>
    <row r="25" customFormat="false" ht="30" hidden="false" customHeight="true" outlineLevel="0" collapsed="false">
      <c r="A25" s="4" t="s">
        <v>29</v>
      </c>
      <c r="B25" s="4"/>
      <c r="C25" s="4"/>
      <c r="D25" s="4"/>
      <c r="E25" s="4"/>
      <c r="F25" s="4"/>
      <c r="G25" s="4"/>
      <c r="H25" s="4"/>
    </row>
    <row r="26" customFormat="false" ht="30" hidden="false" customHeight="true" outlineLevel="0" collapsed="false">
      <c r="A26" s="4" t="s">
        <v>30</v>
      </c>
      <c r="B26" s="4"/>
      <c r="C26" s="4"/>
      <c r="D26" s="4"/>
      <c r="E26" s="4"/>
      <c r="F26" s="4"/>
      <c r="G26" s="4"/>
      <c r="H26" s="4"/>
    </row>
  </sheetData>
  <mergeCells count="25">
    <mergeCell ref="A1:H1"/>
    <mergeCell ref="A2:H2"/>
    <mergeCell ref="B4:H4"/>
    <mergeCell ref="A5:H5"/>
    <mergeCell ref="A6:H6"/>
    <mergeCell ref="B7:H7"/>
    <mergeCell ref="A8:H8"/>
    <mergeCell ref="B9:H9"/>
    <mergeCell ref="B10:H10"/>
    <mergeCell ref="B11:H11"/>
    <mergeCell ref="B12:H12"/>
    <mergeCell ref="B13:H13"/>
    <mergeCell ref="B14:H14"/>
    <mergeCell ref="B15:H15"/>
    <mergeCell ref="A16:H16"/>
    <mergeCell ref="B17:H17"/>
    <mergeCell ref="B18:H18"/>
    <mergeCell ref="B19:H19"/>
    <mergeCell ref="B20:H20"/>
    <mergeCell ref="B21:H21"/>
    <mergeCell ref="A22:H22"/>
    <mergeCell ref="A23:H23"/>
    <mergeCell ref="A24:H24"/>
    <mergeCell ref="A25:H25"/>
    <mergeCell ref="A26:H2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E7D32"/>
    <pageSetUpPr fitToPage="false"/>
  </sheetPr>
  <dimension ref="A1:D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20"/>
    <col collapsed="false" customWidth="true" hidden="false" outlineLevel="0" max="4" min="3" style="0" width="24"/>
  </cols>
  <sheetData>
    <row r="1" customFormat="false" ht="30" hidden="false" customHeight="true" outlineLevel="0" collapsed="false">
      <c r="A1" s="1" t="s">
        <v>31</v>
      </c>
      <c r="B1" s="1"/>
      <c r="C1" s="1"/>
      <c r="D1" s="1"/>
    </row>
    <row r="2" customFormat="false" ht="18" hidden="false" customHeight="true" outlineLevel="0" collapsed="false">
      <c r="A2" s="2" t="s">
        <v>32</v>
      </c>
      <c r="B2" s="2"/>
      <c r="C2" s="2"/>
      <c r="D2" s="2"/>
    </row>
    <row r="4" customFormat="false" ht="19.5" hidden="false" customHeight="true" outlineLevel="0" collapsed="false">
      <c r="A4" s="10" t="s">
        <v>33</v>
      </c>
      <c r="B4" s="10"/>
      <c r="C4" s="10"/>
      <c r="D4" s="10"/>
    </row>
    <row r="5" customFormat="false" ht="15" hidden="false" customHeight="false" outlineLevel="0" collapsed="false">
      <c r="A5" s="11" t="s">
        <v>34</v>
      </c>
      <c r="B5" s="12" t="s">
        <v>35</v>
      </c>
    </row>
    <row r="6" customFormat="false" ht="15" hidden="false" customHeight="false" outlineLevel="0" collapsed="false">
      <c r="A6" s="11" t="s">
        <v>36</v>
      </c>
      <c r="B6" s="12" t="s">
        <v>37</v>
      </c>
    </row>
    <row r="7" customFormat="false" ht="15" hidden="false" customHeight="false" outlineLevel="0" collapsed="false">
      <c r="A7" s="11" t="s">
        <v>38</v>
      </c>
      <c r="B7" s="12" t="s">
        <v>39</v>
      </c>
    </row>
    <row r="8" customFormat="false" ht="15" hidden="false" customHeight="false" outlineLevel="0" collapsed="false">
      <c r="A8" s="11" t="s">
        <v>40</v>
      </c>
      <c r="B8" s="12" t="s">
        <v>41</v>
      </c>
    </row>
    <row r="9" customFormat="false" ht="15" hidden="false" customHeight="false" outlineLevel="0" collapsed="false">
      <c r="A9" s="11" t="s">
        <v>42</v>
      </c>
      <c r="B9" s="12" t="s">
        <v>43</v>
      </c>
    </row>
    <row r="10" customFormat="false" ht="15" hidden="false" customHeight="true" outlineLevel="0" collapsed="false">
      <c r="A10" s="11" t="s">
        <v>44</v>
      </c>
      <c r="B10" s="13" t="n">
        <v>500</v>
      </c>
      <c r="C10" s="14" t="s">
        <v>45</v>
      </c>
      <c r="D10" s="14"/>
    </row>
    <row r="11" customFormat="false" ht="15" hidden="false" customHeight="true" outlineLevel="0" collapsed="false">
      <c r="A11" s="11" t="s">
        <v>46</v>
      </c>
      <c r="B11" s="12" t="s">
        <v>47</v>
      </c>
      <c r="C11" s="14" t="s">
        <v>48</v>
      </c>
      <c r="D11" s="14"/>
    </row>
    <row r="13" customFormat="false" ht="19.5" hidden="false" customHeight="true" outlineLevel="0" collapsed="false">
      <c r="A13" s="10" t="s">
        <v>49</v>
      </c>
      <c r="B13" s="10"/>
      <c r="C13" s="10"/>
      <c r="D13" s="10"/>
    </row>
    <row r="14" customFormat="false" ht="22.35" hidden="false" customHeight="true" outlineLevel="0" collapsed="false">
      <c r="A14" s="11" t="s">
        <v>50</v>
      </c>
      <c r="B14" s="15" t="n">
        <v>0.12</v>
      </c>
      <c r="C14" s="14" t="s">
        <v>51</v>
      </c>
      <c r="D14" s="14"/>
    </row>
    <row r="15" customFormat="false" ht="15" hidden="false" customHeight="true" outlineLevel="0" collapsed="false">
      <c r="A15" s="11" t="s">
        <v>52</v>
      </c>
      <c r="B15" s="15" t="n">
        <v>0.05</v>
      </c>
      <c r="C15" s="14" t="s">
        <v>53</v>
      </c>
      <c r="D15" s="14"/>
    </row>
    <row r="16" customFormat="false" ht="15" hidden="false" customHeight="true" outlineLevel="0" collapsed="false">
      <c r="A16" s="11" t="s">
        <v>54</v>
      </c>
      <c r="B16" s="16" t="n">
        <v>0.8</v>
      </c>
      <c r="C16" s="14" t="s">
        <v>55</v>
      </c>
      <c r="D16" s="14"/>
    </row>
    <row r="17" customFormat="false" ht="15" hidden="false" customHeight="true" outlineLevel="0" collapsed="false">
      <c r="A17" s="11" t="s">
        <v>56</v>
      </c>
      <c r="B17" s="16" t="n">
        <v>2.5</v>
      </c>
      <c r="C17" s="14" t="s">
        <v>57</v>
      </c>
      <c r="D17" s="14"/>
    </row>
    <row r="18" customFormat="false" ht="15" hidden="false" customHeight="true" outlineLevel="0" collapsed="false">
      <c r="A18" s="11" t="s">
        <v>58</v>
      </c>
      <c r="B18" s="15" t="n">
        <v>0.1</v>
      </c>
      <c r="C18" s="14" t="s">
        <v>59</v>
      </c>
      <c r="D18" s="14"/>
    </row>
    <row r="19" customFormat="false" ht="15" hidden="false" customHeight="true" outlineLevel="0" collapsed="false">
      <c r="A19" s="11" t="s">
        <v>60</v>
      </c>
      <c r="B19" s="15" t="n">
        <v>0.25</v>
      </c>
      <c r="C19" s="14" t="s">
        <v>61</v>
      </c>
      <c r="D19" s="14"/>
    </row>
    <row r="20" customFormat="false" ht="15" hidden="false" customHeight="true" outlineLevel="0" collapsed="false">
      <c r="A20" s="11" t="s">
        <v>62</v>
      </c>
      <c r="B20" s="17" t="n">
        <v>0</v>
      </c>
      <c r="C20" s="14" t="s">
        <v>63</v>
      </c>
      <c r="D20" s="14"/>
    </row>
    <row r="22" customFormat="false" ht="15" hidden="false" customHeight="false" outlineLevel="0" collapsed="false">
      <c r="A22" s="18" t="s">
        <v>64</v>
      </c>
    </row>
  </sheetData>
  <mergeCells count="13">
    <mergeCell ref="A1:D1"/>
    <mergeCell ref="A2:D2"/>
    <mergeCell ref="A4:D4"/>
    <mergeCell ref="C10:D10"/>
    <mergeCell ref="C11:D11"/>
    <mergeCell ref="A13:D13"/>
    <mergeCell ref="C14:D14"/>
    <mergeCell ref="C15:D15"/>
    <mergeCell ref="C16:D16"/>
    <mergeCell ref="C17:D17"/>
    <mergeCell ref="C18:D18"/>
    <mergeCell ref="C19:D19"/>
    <mergeCell ref="C20:D20"/>
  </mergeCells>
  <dataValidations count="2">
    <dataValidation allowBlank="true" errorStyle="stop" operator="between" showDropDown="false" showErrorMessage="false" showInputMessage="false" sqref="B11" type="list">
      <formula1>"USD,EUR,GBP,PKR,AUD,CAD,AED"</formula1>
      <formula2>0</formula2>
    </dataValidation>
    <dataValidation allowBlank="true" errorStyle="stop" operator="between" showDropDown="false" showErrorMessage="false" showInputMessage="false" sqref="B9" type="list">
      <formula1>"Sportswear,Activewear,Outdoor Apparel,Motorbike Apparel,Leather Apparel,Denim Apparel,Fashionwear,Workwear"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E7D32"/>
    <pageSetUpPr fitToPage="false"/>
  </sheetPr>
  <dimension ref="A1:H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6"/>
    <col collapsed="false" customWidth="true" hidden="false" outlineLevel="0" max="3" min="3" style="0" width="16"/>
    <col collapsed="false" customWidth="true" hidden="false" outlineLevel="0" max="4" min="4" style="0" width="14"/>
    <col collapsed="false" customWidth="true" hidden="false" outlineLevel="0" max="5" min="5" style="0" width="8"/>
    <col collapsed="false" customWidth="true" hidden="false" outlineLevel="0" max="6" min="6" style="0" width="11"/>
    <col collapsed="false" customWidth="true" hidden="false" outlineLevel="0" max="7" min="7" style="0" width="12"/>
    <col collapsed="false" customWidth="true" hidden="false" outlineLevel="0" max="8" min="8" style="0" width="16"/>
  </cols>
  <sheetData>
    <row r="1" customFormat="false" ht="30" hidden="false" customHeight="true" outlineLevel="0" collapsed="false">
      <c r="A1" s="1" t="s">
        <v>65</v>
      </c>
      <c r="B1" s="1"/>
      <c r="C1" s="1"/>
      <c r="D1" s="1"/>
      <c r="E1" s="1"/>
      <c r="F1" s="1"/>
      <c r="G1" s="1"/>
      <c r="H1" s="1"/>
    </row>
    <row r="2" customFormat="false" ht="18" hidden="false" customHeight="true" outlineLevel="0" collapsed="false">
      <c r="A2" s="2" t="s">
        <v>66</v>
      </c>
      <c r="B2" s="2"/>
      <c r="C2" s="2"/>
      <c r="D2" s="2"/>
      <c r="E2" s="2"/>
      <c r="F2" s="2"/>
      <c r="G2" s="2"/>
      <c r="H2" s="2"/>
    </row>
    <row r="4" customFormat="false" ht="30" hidden="false" customHeight="true" outlineLevel="0" collapsed="false">
      <c r="A4" s="19" t="s">
        <v>67</v>
      </c>
      <c r="B4" s="19" t="s">
        <v>68</v>
      </c>
      <c r="C4" s="19" t="s">
        <v>69</v>
      </c>
      <c r="D4" s="19" t="s">
        <v>70</v>
      </c>
      <c r="E4" s="19" t="s">
        <v>71</v>
      </c>
      <c r="F4" s="19" t="s">
        <v>72</v>
      </c>
      <c r="G4" s="19" t="s">
        <v>73</v>
      </c>
      <c r="H4" s="19" t="s">
        <v>74</v>
      </c>
    </row>
    <row r="5" customFormat="false" ht="15" hidden="false" customHeight="false" outlineLevel="0" collapsed="false">
      <c r="A5" s="20" t="n">
        <v>1</v>
      </c>
      <c r="B5" s="21" t="s">
        <v>75</v>
      </c>
      <c r="C5" s="21" t="s">
        <v>76</v>
      </c>
      <c r="D5" s="22" t="n">
        <v>1.1</v>
      </c>
      <c r="E5" s="23" t="s">
        <v>77</v>
      </c>
      <c r="F5" s="24" t="n">
        <f aca="false">Setup!$B$14</f>
        <v>0.12</v>
      </c>
      <c r="G5" s="25" t="n">
        <v>6.5</v>
      </c>
      <c r="H5" s="26" t="n">
        <f aca="false">IF(N($D5)=0,0,$D5*(1+$F5)*$G5)</f>
        <v>8.008</v>
      </c>
    </row>
    <row r="6" customFormat="false" ht="15" hidden="false" customHeight="false" outlineLevel="0" collapsed="false">
      <c r="A6" s="27" t="n">
        <v>2</v>
      </c>
      <c r="B6" s="21" t="s">
        <v>78</v>
      </c>
      <c r="C6" s="21" t="s">
        <v>79</v>
      </c>
      <c r="D6" s="22" t="n">
        <v>0.12</v>
      </c>
      <c r="E6" s="23" t="s">
        <v>77</v>
      </c>
      <c r="F6" s="28" t="n">
        <f aca="false">Setup!$B$14</f>
        <v>0.12</v>
      </c>
      <c r="G6" s="25" t="n">
        <v>7</v>
      </c>
      <c r="H6" s="29" t="n">
        <f aca="false">IF(N($D6)=0,0,$D6*(1+$F6)*$G6)</f>
        <v>0.9408</v>
      </c>
    </row>
    <row r="7" customFormat="false" ht="15" hidden="false" customHeight="false" outlineLevel="0" collapsed="false">
      <c r="A7" s="20" t="n">
        <v>3</v>
      </c>
      <c r="B7" s="21" t="s">
        <v>80</v>
      </c>
      <c r="C7" s="21" t="s">
        <v>81</v>
      </c>
      <c r="D7" s="22" t="n">
        <v>0.08</v>
      </c>
      <c r="E7" s="23" t="s">
        <v>77</v>
      </c>
      <c r="F7" s="24" t="n">
        <f aca="false">Setup!$B$14</f>
        <v>0.12</v>
      </c>
      <c r="G7" s="25" t="n">
        <v>4.2</v>
      </c>
      <c r="H7" s="26" t="n">
        <f aca="false">IF(N($D7)=0,0,$D7*(1+$F7)*$G7)</f>
        <v>0.37632</v>
      </c>
    </row>
    <row r="8" customFormat="false" ht="15" hidden="false" customHeight="false" outlineLevel="0" collapsed="false">
      <c r="A8" s="27" t="n">
        <v>4</v>
      </c>
      <c r="B8" s="21"/>
      <c r="C8" s="21"/>
      <c r="D8" s="22"/>
      <c r="E8" s="23"/>
      <c r="F8" s="28" t="n">
        <f aca="false">Setup!$B$14</f>
        <v>0.12</v>
      </c>
      <c r="G8" s="25"/>
      <c r="H8" s="29" t="n">
        <f aca="false">IF(N($D8)=0,0,$D8*(1+$F8)*$G8)</f>
        <v>0</v>
      </c>
    </row>
    <row r="9" customFormat="false" ht="15" hidden="false" customHeight="false" outlineLevel="0" collapsed="false">
      <c r="A9" s="20" t="n">
        <v>5</v>
      </c>
      <c r="B9" s="21"/>
      <c r="C9" s="21"/>
      <c r="D9" s="22"/>
      <c r="E9" s="23"/>
      <c r="F9" s="24" t="n">
        <f aca="false">Setup!$B$14</f>
        <v>0.12</v>
      </c>
      <c r="G9" s="25"/>
      <c r="H9" s="26" t="n">
        <f aca="false">IF(N($D9)=0,0,$D9*(1+$F9)*$G9)</f>
        <v>0</v>
      </c>
    </row>
    <row r="10" customFormat="false" ht="15" hidden="false" customHeight="false" outlineLevel="0" collapsed="false">
      <c r="A10" s="27" t="n">
        <v>6</v>
      </c>
      <c r="B10" s="21"/>
      <c r="C10" s="21"/>
      <c r="D10" s="22"/>
      <c r="E10" s="23"/>
      <c r="F10" s="28" t="n">
        <f aca="false">Setup!$B$14</f>
        <v>0.12</v>
      </c>
      <c r="G10" s="25"/>
      <c r="H10" s="29" t="n">
        <f aca="false">IF(N($D10)=0,0,$D10*(1+$F10)*$G10)</f>
        <v>0</v>
      </c>
    </row>
    <row r="11" customFormat="false" ht="15" hidden="false" customHeight="false" outlineLevel="0" collapsed="false">
      <c r="A11" s="20" t="n">
        <v>7</v>
      </c>
      <c r="B11" s="21"/>
      <c r="C11" s="21"/>
      <c r="D11" s="22"/>
      <c r="E11" s="23"/>
      <c r="F11" s="24" t="n">
        <f aca="false">Setup!$B$14</f>
        <v>0.12</v>
      </c>
      <c r="G11" s="25"/>
      <c r="H11" s="26" t="n">
        <f aca="false">IF(N($D11)=0,0,$D11*(1+$F11)*$G11)</f>
        <v>0</v>
      </c>
    </row>
    <row r="12" customFormat="false" ht="15" hidden="false" customHeight="false" outlineLevel="0" collapsed="false">
      <c r="A12" s="27" t="n">
        <v>8</v>
      </c>
      <c r="B12" s="21"/>
      <c r="C12" s="21"/>
      <c r="D12" s="22"/>
      <c r="E12" s="23"/>
      <c r="F12" s="28" t="n">
        <f aca="false">Setup!$B$14</f>
        <v>0.12</v>
      </c>
      <c r="G12" s="25"/>
      <c r="H12" s="29" t="n">
        <f aca="false">IF(N($D12)=0,0,$D12*(1+$F12)*$G12)</f>
        <v>0</v>
      </c>
    </row>
    <row r="13" customFormat="false" ht="15" hidden="false" customHeight="false" outlineLevel="0" collapsed="false">
      <c r="A13" s="20" t="n">
        <v>9</v>
      </c>
      <c r="B13" s="21"/>
      <c r="C13" s="21"/>
      <c r="D13" s="22"/>
      <c r="E13" s="23"/>
      <c r="F13" s="24" t="n">
        <f aca="false">Setup!$B$14</f>
        <v>0.12</v>
      </c>
      <c r="G13" s="25"/>
      <c r="H13" s="26" t="n">
        <f aca="false">IF(N($D13)=0,0,$D13*(1+$F13)*$G13)</f>
        <v>0</v>
      </c>
    </row>
    <row r="14" customFormat="false" ht="15" hidden="false" customHeight="false" outlineLevel="0" collapsed="false">
      <c r="A14" s="27" t="n">
        <v>10</v>
      </c>
      <c r="B14" s="21"/>
      <c r="C14" s="21"/>
      <c r="D14" s="22"/>
      <c r="E14" s="23"/>
      <c r="F14" s="28" t="n">
        <f aca="false">Setup!$B$14</f>
        <v>0.12</v>
      </c>
      <c r="G14" s="25"/>
      <c r="H14" s="29" t="n">
        <f aca="false">IF(N($D14)=0,0,$D14*(1+$F14)*$G14)</f>
        <v>0</v>
      </c>
    </row>
    <row r="15" customFormat="false" ht="15" hidden="false" customHeight="false" outlineLevel="0" collapsed="false">
      <c r="A15" s="20" t="n">
        <v>11</v>
      </c>
      <c r="B15" s="21"/>
      <c r="C15" s="21"/>
      <c r="D15" s="22"/>
      <c r="E15" s="23"/>
      <c r="F15" s="24" t="n">
        <f aca="false">Setup!$B$14</f>
        <v>0.12</v>
      </c>
      <c r="G15" s="25"/>
      <c r="H15" s="26" t="n">
        <f aca="false">IF(N($D15)=0,0,$D15*(1+$F15)*$G15)</f>
        <v>0</v>
      </c>
    </row>
    <row r="16" customFormat="false" ht="15" hidden="false" customHeight="false" outlineLevel="0" collapsed="false">
      <c r="A16" s="27" t="n">
        <v>12</v>
      </c>
      <c r="B16" s="21"/>
      <c r="C16" s="21"/>
      <c r="D16" s="22"/>
      <c r="E16" s="23"/>
      <c r="F16" s="28" t="n">
        <f aca="false">Setup!$B$14</f>
        <v>0.12</v>
      </c>
      <c r="G16" s="25"/>
      <c r="H16" s="29" t="n">
        <f aca="false">IF(N($D16)=0,0,$D16*(1+$F16)*$G16)</f>
        <v>0</v>
      </c>
    </row>
    <row r="17" customFormat="false" ht="21.75" hidden="false" customHeight="true" outlineLevel="0" collapsed="false">
      <c r="A17" s="30" t="s">
        <v>82</v>
      </c>
      <c r="B17" s="30"/>
      <c r="C17" s="30"/>
      <c r="D17" s="30"/>
      <c r="E17" s="30"/>
      <c r="F17" s="30"/>
      <c r="G17" s="30"/>
      <c r="H17" s="31" t="n">
        <f aca="false">SUM(H5:H16)</f>
        <v>9.32512</v>
      </c>
    </row>
    <row r="19" customFormat="false" ht="15" hidden="false" customHeight="false" outlineLevel="0" collapsed="false">
      <c r="B19" s="32" t="s">
        <v>83</v>
      </c>
    </row>
  </sheetData>
  <mergeCells count="3">
    <mergeCell ref="A1:H1"/>
    <mergeCell ref="A2:H2"/>
    <mergeCell ref="A17:G17"/>
  </mergeCells>
  <dataValidations count="1">
    <dataValidation allowBlank="true" errorStyle="stop" operator="between" showDropDown="false" showErrorMessage="false" showInputMessage="false" sqref="E5:E16" type="list">
      <formula1>"kg,m,yard,pcs,cone,set"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E7D32"/>
    <pageSetUpPr fitToPage="false"/>
  </sheetPr>
  <dimension ref="A1:H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6"/>
    <col collapsed="false" customWidth="true" hidden="false" outlineLevel="0" max="3" min="3" style="0" width="14"/>
    <col collapsed="false" customWidth="true" hidden="false" outlineLevel="0" max="4" min="4" style="0" width="12"/>
    <col collapsed="false" customWidth="true" hidden="false" outlineLevel="0" max="5" min="5" style="0" width="8"/>
    <col collapsed="false" customWidth="true" hidden="false" outlineLevel="0" max="6" min="6" style="0" width="11"/>
    <col collapsed="false" customWidth="true" hidden="false" outlineLevel="0" max="7" min="7" style="0" width="12"/>
    <col collapsed="false" customWidth="true" hidden="false" outlineLevel="0" max="8" min="8" style="0" width="16"/>
  </cols>
  <sheetData>
    <row r="1" customFormat="false" ht="30" hidden="false" customHeight="true" outlineLevel="0" collapsed="false">
      <c r="A1" s="1" t="s">
        <v>84</v>
      </c>
      <c r="B1" s="1"/>
      <c r="C1" s="1"/>
      <c r="D1" s="1"/>
      <c r="E1" s="1"/>
      <c r="F1" s="1"/>
      <c r="G1" s="1"/>
      <c r="H1" s="1"/>
    </row>
    <row r="2" customFormat="false" ht="18" hidden="false" customHeight="true" outlineLevel="0" collapsed="false">
      <c r="A2" s="2" t="s">
        <v>85</v>
      </c>
      <c r="B2" s="2"/>
      <c r="C2" s="2"/>
      <c r="D2" s="2"/>
      <c r="E2" s="2"/>
      <c r="F2" s="2"/>
      <c r="G2" s="2"/>
      <c r="H2" s="2"/>
    </row>
    <row r="4" customFormat="false" ht="30" hidden="false" customHeight="true" outlineLevel="0" collapsed="false">
      <c r="A4" s="19" t="s">
        <v>67</v>
      </c>
      <c r="B4" s="19" t="s">
        <v>86</v>
      </c>
      <c r="C4" s="19" t="s">
        <v>87</v>
      </c>
      <c r="D4" s="19" t="s">
        <v>88</v>
      </c>
      <c r="E4" s="19" t="s">
        <v>71</v>
      </c>
      <c r="F4" s="19" t="s">
        <v>72</v>
      </c>
      <c r="G4" s="19" t="s">
        <v>73</v>
      </c>
      <c r="H4" s="19" t="s">
        <v>74</v>
      </c>
    </row>
    <row r="5" customFormat="false" ht="15" hidden="false" customHeight="false" outlineLevel="0" collapsed="false">
      <c r="A5" s="20" t="n">
        <v>1</v>
      </c>
      <c r="B5" s="21" t="s">
        <v>89</v>
      </c>
      <c r="C5" s="21" t="s">
        <v>90</v>
      </c>
      <c r="D5" s="22" t="n">
        <v>1</v>
      </c>
      <c r="E5" s="23" t="s">
        <v>91</v>
      </c>
      <c r="F5" s="24" t="n">
        <f aca="false">Setup!$B$15</f>
        <v>0.05</v>
      </c>
      <c r="G5" s="25" t="n">
        <v>0.06</v>
      </c>
      <c r="H5" s="26" t="n">
        <f aca="false">IF(N($D5)=0,0,$D5*(1+$F5)*$G5)</f>
        <v>0.063</v>
      </c>
    </row>
    <row r="6" customFormat="false" ht="15" hidden="false" customHeight="false" outlineLevel="0" collapsed="false">
      <c r="A6" s="27" t="n">
        <v>2</v>
      </c>
      <c r="B6" s="21" t="s">
        <v>92</v>
      </c>
      <c r="C6" s="21" t="s">
        <v>90</v>
      </c>
      <c r="D6" s="22" t="n">
        <v>1</v>
      </c>
      <c r="E6" s="23" t="s">
        <v>91</v>
      </c>
      <c r="F6" s="28" t="n">
        <f aca="false">Setup!$B$15</f>
        <v>0.05</v>
      </c>
      <c r="G6" s="25" t="n">
        <v>0.03</v>
      </c>
      <c r="H6" s="29" t="n">
        <f aca="false">IF(N($D6)=0,0,$D6*(1+$F6)*$G6)</f>
        <v>0.0315</v>
      </c>
    </row>
    <row r="7" customFormat="false" ht="15" hidden="false" customHeight="false" outlineLevel="0" collapsed="false">
      <c r="A7" s="20" t="n">
        <v>3</v>
      </c>
      <c r="B7" s="21" t="s">
        <v>93</v>
      </c>
      <c r="C7" s="21" t="s">
        <v>94</v>
      </c>
      <c r="D7" s="22" t="n">
        <v>1</v>
      </c>
      <c r="E7" s="23" t="s">
        <v>95</v>
      </c>
      <c r="F7" s="24" t="n">
        <f aca="false">Setup!$B$15</f>
        <v>0.05</v>
      </c>
      <c r="G7" s="25" t="n">
        <v>0.1</v>
      </c>
      <c r="H7" s="26" t="n">
        <f aca="false">IF(N($D7)=0,0,$D7*(1+$F7)*$G7)</f>
        <v>0.105</v>
      </c>
    </row>
    <row r="8" customFormat="false" ht="15" hidden="false" customHeight="false" outlineLevel="0" collapsed="false">
      <c r="A8" s="27" t="n">
        <v>4</v>
      </c>
      <c r="B8" s="21" t="s">
        <v>96</v>
      </c>
      <c r="C8" s="21" t="s">
        <v>97</v>
      </c>
      <c r="D8" s="22" t="n">
        <v>1.5</v>
      </c>
      <c r="E8" s="23" t="s">
        <v>98</v>
      </c>
      <c r="F8" s="28" t="n">
        <f aca="false">Setup!$B$15</f>
        <v>0.05</v>
      </c>
      <c r="G8" s="25" t="n">
        <v>0.08</v>
      </c>
      <c r="H8" s="29" t="n">
        <f aca="false">IF(N($D8)=0,0,$D8*(1+$F8)*$G8)</f>
        <v>0.126</v>
      </c>
    </row>
    <row r="9" customFormat="false" ht="15" hidden="false" customHeight="false" outlineLevel="0" collapsed="false">
      <c r="A9" s="20" t="n">
        <v>5</v>
      </c>
      <c r="B9" s="21" t="s">
        <v>99</v>
      </c>
      <c r="C9" s="21" t="s">
        <v>97</v>
      </c>
      <c r="D9" s="22" t="n">
        <v>2</v>
      </c>
      <c r="E9" s="23" t="s">
        <v>91</v>
      </c>
      <c r="F9" s="24" t="n">
        <f aca="false">Setup!$B$15</f>
        <v>0.05</v>
      </c>
      <c r="G9" s="25" t="n">
        <v>0.04</v>
      </c>
      <c r="H9" s="26" t="n">
        <f aca="false">IF(N($D9)=0,0,$D9*(1+$F9)*$G9)</f>
        <v>0.084</v>
      </c>
    </row>
    <row r="10" customFormat="false" ht="15" hidden="false" customHeight="false" outlineLevel="0" collapsed="false">
      <c r="A10" s="27" t="n">
        <v>6</v>
      </c>
      <c r="B10" s="21" t="s">
        <v>100</v>
      </c>
      <c r="C10" s="21" t="s">
        <v>101</v>
      </c>
      <c r="D10" s="22" t="n">
        <v>0.15</v>
      </c>
      <c r="E10" s="23" t="s">
        <v>102</v>
      </c>
      <c r="F10" s="28" t="n">
        <f aca="false">Setup!$B$15</f>
        <v>0.05</v>
      </c>
      <c r="G10" s="25" t="n">
        <v>1.2</v>
      </c>
      <c r="H10" s="29" t="n">
        <f aca="false">IF(N($D10)=0,0,$D10*(1+$F10)*$G10)</f>
        <v>0.189</v>
      </c>
    </row>
    <row r="11" customFormat="false" ht="15" hidden="false" customHeight="false" outlineLevel="0" collapsed="false">
      <c r="A11" s="20" t="n">
        <v>7</v>
      </c>
      <c r="B11" s="21" t="s">
        <v>103</v>
      </c>
      <c r="C11" s="21" t="s">
        <v>94</v>
      </c>
      <c r="D11" s="22" t="n">
        <v>1</v>
      </c>
      <c r="E11" s="23" t="s">
        <v>91</v>
      </c>
      <c r="F11" s="24" t="n">
        <f aca="false">Setup!$B$15</f>
        <v>0.05</v>
      </c>
      <c r="G11" s="25" t="n">
        <v>0.05</v>
      </c>
      <c r="H11" s="26" t="n">
        <f aca="false">IF(N($D11)=0,0,$D11*(1+$F11)*$G11)</f>
        <v>0.0525</v>
      </c>
    </row>
    <row r="12" customFormat="false" ht="15" hidden="false" customHeight="false" outlineLevel="0" collapsed="false">
      <c r="A12" s="27" t="n">
        <v>8</v>
      </c>
      <c r="B12" s="21"/>
      <c r="C12" s="21"/>
      <c r="D12" s="22"/>
      <c r="E12" s="23"/>
      <c r="F12" s="28" t="n">
        <f aca="false">Setup!$B$15</f>
        <v>0.05</v>
      </c>
      <c r="G12" s="25"/>
      <c r="H12" s="29" t="n">
        <f aca="false">IF(N($D12)=0,0,$D12*(1+$F12)*$G12)</f>
        <v>0</v>
      </c>
    </row>
    <row r="13" customFormat="false" ht="15" hidden="false" customHeight="false" outlineLevel="0" collapsed="false">
      <c r="A13" s="20" t="n">
        <v>9</v>
      </c>
      <c r="B13" s="21"/>
      <c r="C13" s="21"/>
      <c r="D13" s="22"/>
      <c r="E13" s="23"/>
      <c r="F13" s="24" t="n">
        <f aca="false">Setup!$B$15</f>
        <v>0.05</v>
      </c>
      <c r="G13" s="25"/>
      <c r="H13" s="26" t="n">
        <f aca="false">IF(N($D13)=0,0,$D13*(1+$F13)*$G13)</f>
        <v>0</v>
      </c>
    </row>
    <row r="14" customFormat="false" ht="15" hidden="false" customHeight="false" outlineLevel="0" collapsed="false">
      <c r="A14" s="27" t="n">
        <v>10</v>
      </c>
      <c r="B14" s="21"/>
      <c r="C14" s="21"/>
      <c r="D14" s="22"/>
      <c r="E14" s="23"/>
      <c r="F14" s="28" t="n">
        <f aca="false">Setup!$B$15</f>
        <v>0.05</v>
      </c>
      <c r="G14" s="25"/>
      <c r="H14" s="29" t="n">
        <f aca="false">IF(N($D14)=0,0,$D14*(1+$F14)*$G14)</f>
        <v>0</v>
      </c>
    </row>
    <row r="15" customFormat="false" ht="15" hidden="false" customHeight="false" outlineLevel="0" collapsed="false">
      <c r="A15" s="20" t="n">
        <v>11</v>
      </c>
      <c r="B15" s="21"/>
      <c r="C15" s="21"/>
      <c r="D15" s="22"/>
      <c r="E15" s="23"/>
      <c r="F15" s="24" t="n">
        <f aca="false">Setup!$B$15</f>
        <v>0.05</v>
      </c>
      <c r="G15" s="25"/>
      <c r="H15" s="26" t="n">
        <f aca="false">IF(N($D15)=0,0,$D15*(1+$F15)*$G15)</f>
        <v>0</v>
      </c>
    </row>
    <row r="16" customFormat="false" ht="15" hidden="false" customHeight="false" outlineLevel="0" collapsed="false">
      <c r="A16" s="27" t="n">
        <v>12</v>
      </c>
      <c r="B16" s="21"/>
      <c r="C16" s="21"/>
      <c r="D16" s="22"/>
      <c r="E16" s="23"/>
      <c r="F16" s="28" t="n">
        <f aca="false">Setup!$B$15</f>
        <v>0.05</v>
      </c>
      <c r="G16" s="25"/>
      <c r="H16" s="29" t="n">
        <f aca="false">IF(N($D16)=0,0,$D16*(1+$F16)*$G16)</f>
        <v>0</v>
      </c>
    </row>
    <row r="17" customFormat="false" ht="15" hidden="false" customHeight="false" outlineLevel="0" collapsed="false">
      <c r="A17" s="20" t="n">
        <v>13</v>
      </c>
      <c r="B17" s="21"/>
      <c r="C17" s="21"/>
      <c r="D17" s="22"/>
      <c r="E17" s="23"/>
      <c r="F17" s="24" t="n">
        <f aca="false">Setup!$B$15</f>
        <v>0.05</v>
      </c>
      <c r="G17" s="25"/>
      <c r="H17" s="26" t="n">
        <f aca="false">IF(N($D17)=0,0,$D17*(1+$F17)*$G17)</f>
        <v>0</v>
      </c>
    </row>
    <row r="18" customFormat="false" ht="15" hidden="false" customHeight="false" outlineLevel="0" collapsed="false">
      <c r="A18" s="27" t="n">
        <v>14</v>
      </c>
      <c r="B18" s="21"/>
      <c r="C18" s="21"/>
      <c r="D18" s="22"/>
      <c r="E18" s="23"/>
      <c r="F18" s="28" t="n">
        <f aca="false">Setup!$B$15</f>
        <v>0.05</v>
      </c>
      <c r="G18" s="25"/>
      <c r="H18" s="29" t="n">
        <f aca="false">IF(N($D18)=0,0,$D18*(1+$F18)*$G18)</f>
        <v>0</v>
      </c>
    </row>
    <row r="19" customFormat="false" ht="21.75" hidden="false" customHeight="true" outlineLevel="0" collapsed="false">
      <c r="A19" s="30" t="s">
        <v>104</v>
      </c>
      <c r="B19" s="30"/>
      <c r="C19" s="30"/>
      <c r="D19" s="30"/>
      <c r="E19" s="30"/>
      <c r="F19" s="30"/>
      <c r="G19" s="30"/>
      <c r="H19" s="31" t="n">
        <f aca="false">SUM(H5:H18)</f>
        <v>0.651</v>
      </c>
    </row>
  </sheetData>
  <mergeCells count="3">
    <mergeCell ref="A1:H1"/>
    <mergeCell ref="A2:H2"/>
    <mergeCell ref="A19:G19"/>
  </mergeCells>
  <dataValidations count="2">
    <dataValidation allowBlank="true" errorStyle="stop" operator="between" showDropDown="false" showErrorMessage="false" showInputMessage="false" sqref="E5:E18" type="list">
      <formula1>"pcs,m,yard,set,cone,pair,roll"</formula1>
      <formula2>0</formula2>
    </dataValidation>
    <dataValidation allowBlank="true" errorStyle="stop" operator="between" showDropDown="false" showErrorMessage="false" showInputMessage="false" sqref="C5:C18" type="list">
      <formula1>"Label,Trim,Thread,Packaging,Zipper,Button,Elastic,Other"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7CB342"/>
    <pageSetUpPr fitToPage="false"/>
  </sheetPr>
  <dimension ref="A1:H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4"/>
    <col collapsed="false" customWidth="true" hidden="false" outlineLevel="0" max="3" min="3" style="0" width="9"/>
    <col collapsed="false" customWidth="true" hidden="false" outlineLevel="0" max="4" min="4" style="0" width="14"/>
    <col collapsed="false" customWidth="true" hidden="false" outlineLevel="0" max="5" min="5" style="0" width="13"/>
    <col collapsed="false" customWidth="true" hidden="false" outlineLevel="0" max="7" min="6" style="0" width="11"/>
    <col collapsed="false" customWidth="true" hidden="false" outlineLevel="0" max="8" min="8" style="0" width="22"/>
  </cols>
  <sheetData>
    <row r="1" customFormat="false" ht="30" hidden="false" customHeight="true" outlineLevel="0" collapsed="false">
      <c r="A1" s="1" t="s">
        <v>105</v>
      </c>
      <c r="B1" s="1"/>
      <c r="C1" s="1"/>
      <c r="D1" s="1"/>
      <c r="E1" s="1"/>
      <c r="F1" s="1"/>
      <c r="G1" s="1"/>
      <c r="H1" s="1"/>
    </row>
    <row r="2" customFormat="false" ht="18" hidden="false" customHeight="true" outlineLevel="0" collapsed="false">
      <c r="A2" s="2" t="s">
        <v>106</v>
      </c>
      <c r="B2" s="2"/>
      <c r="C2" s="2"/>
      <c r="D2" s="2"/>
      <c r="E2" s="2"/>
      <c r="F2" s="2"/>
      <c r="G2" s="2"/>
      <c r="H2" s="2"/>
    </row>
    <row r="4" customFormat="false" ht="15" hidden="false" customHeight="false" outlineLevel="0" collapsed="false">
      <c r="A4" s="33" t="s">
        <v>107</v>
      </c>
      <c r="B4" s="33"/>
      <c r="C4" s="33"/>
      <c r="D4" s="33"/>
      <c r="E4" s="33"/>
      <c r="F4" s="33"/>
      <c r="G4" s="33"/>
      <c r="H4" s="33"/>
    </row>
    <row r="6" customFormat="false" ht="30" hidden="false" customHeight="true" outlineLevel="0" collapsed="false">
      <c r="A6" s="19" t="s">
        <v>67</v>
      </c>
      <c r="B6" s="19" t="s">
        <v>108</v>
      </c>
      <c r="C6" s="19" t="s">
        <v>109</v>
      </c>
      <c r="D6" s="19" t="s">
        <v>110</v>
      </c>
      <c r="E6" s="19" t="s">
        <v>111</v>
      </c>
      <c r="F6" s="19" t="s">
        <v>112</v>
      </c>
      <c r="G6" s="19" t="s">
        <v>113</v>
      </c>
      <c r="H6" s="19" t="s">
        <v>26</v>
      </c>
    </row>
    <row r="7" customFormat="false" ht="15" hidden="false" customHeight="false" outlineLevel="0" collapsed="false">
      <c r="A7" s="20" t="n">
        <v>1</v>
      </c>
      <c r="B7" s="21" t="s">
        <v>114</v>
      </c>
      <c r="C7" s="34" t="n">
        <v>2</v>
      </c>
      <c r="D7" s="22" t="n">
        <v>0.3</v>
      </c>
      <c r="E7" s="35" t="n">
        <f aca="false">IF(N($C7)=0,0,$C7*$D7)</f>
        <v>0.6</v>
      </c>
      <c r="F7" s="34" t="n">
        <v>320</v>
      </c>
      <c r="G7" s="35" t="n">
        <f aca="false">IF(N($F7)=0,0,$E7*$F7/1000)</f>
        <v>0.192</v>
      </c>
      <c r="H7" s="21"/>
    </row>
    <row r="8" customFormat="false" ht="15" hidden="false" customHeight="false" outlineLevel="0" collapsed="false">
      <c r="A8" s="27" t="n">
        <v>2</v>
      </c>
      <c r="B8" s="21" t="s">
        <v>115</v>
      </c>
      <c r="C8" s="34" t="n">
        <v>1</v>
      </c>
      <c r="D8" s="22" t="n">
        <v>0.32</v>
      </c>
      <c r="E8" s="36" t="n">
        <f aca="false">IF(N($C8)=0,0,$C8*$D8)</f>
        <v>0.32</v>
      </c>
      <c r="F8" s="34" t="n">
        <v>320</v>
      </c>
      <c r="G8" s="36" t="n">
        <f aca="false">IF(N($F8)=0,0,$E8*$F8/1000)</f>
        <v>0.1024</v>
      </c>
      <c r="H8" s="21"/>
    </row>
    <row r="9" customFormat="false" ht="15" hidden="false" customHeight="false" outlineLevel="0" collapsed="false">
      <c r="A9" s="20" t="n">
        <v>3</v>
      </c>
      <c r="B9" s="21" t="s">
        <v>116</v>
      </c>
      <c r="C9" s="34" t="n">
        <v>2</v>
      </c>
      <c r="D9" s="22" t="n">
        <v>0.22</v>
      </c>
      <c r="E9" s="35" t="n">
        <f aca="false">IF(N($C9)=0,0,$C9*$D9)</f>
        <v>0.44</v>
      </c>
      <c r="F9" s="34" t="n">
        <v>320</v>
      </c>
      <c r="G9" s="35" t="n">
        <f aca="false">IF(N($F9)=0,0,$E9*$F9/1000)</f>
        <v>0.1408</v>
      </c>
      <c r="H9" s="21"/>
    </row>
    <row r="10" customFormat="false" ht="15" hidden="false" customHeight="false" outlineLevel="0" collapsed="false">
      <c r="A10" s="27" t="n">
        <v>4</v>
      </c>
      <c r="B10" s="21" t="s">
        <v>81</v>
      </c>
      <c r="C10" s="34" t="n">
        <v>2</v>
      </c>
      <c r="D10" s="22" t="n">
        <v>0.18</v>
      </c>
      <c r="E10" s="36" t="n">
        <f aca="false">IF(N($C10)=0,0,$C10*$D10)</f>
        <v>0.36</v>
      </c>
      <c r="F10" s="34" t="n">
        <v>320</v>
      </c>
      <c r="G10" s="36" t="n">
        <f aca="false">IF(N($F10)=0,0,$E10*$F10/1000)</f>
        <v>0.1152</v>
      </c>
      <c r="H10" s="21"/>
    </row>
    <row r="11" customFormat="false" ht="15" hidden="false" customHeight="false" outlineLevel="0" collapsed="false">
      <c r="A11" s="20" t="n">
        <v>5</v>
      </c>
      <c r="B11" s="21" t="s">
        <v>117</v>
      </c>
      <c r="C11" s="34" t="n">
        <v>1</v>
      </c>
      <c r="D11" s="22" t="n">
        <v>0.08</v>
      </c>
      <c r="E11" s="35" t="n">
        <f aca="false">IF(N($C11)=0,0,$C11*$D11)</f>
        <v>0.08</v>
      </c>
      <c r="F11" s="34" t="n">
        <v>320</v>
      </c>
      <c r="G11" s="35" t="n">
        <f aca="false">IF(N($F11)=0,0,$E11*$F11/1000)</f>
        <v>0.0256</v>
      </c>
      <c r="H11" s="21"/>
    </row>
    <row r="12" customFormat="false" ht="15" hidden="false" customHeight="false" outlineLevel="0" collapsed="false">
      <c r="A12" s="27" t="n">
        <v>6</v>
      </c>
      <c r="B12" s="21"/>
      <c r="C12" s="34"/>
      <c r="D12" s="22"/>
      <c r="E12" s="36" t="n">
        <f aca="false">IF(N($C12)=0,0,$C12*$D12)</f>
        <v>0</v>
      </c>
      <c r="F12" s="34"/>
      <c r="G12" s="36" t="n">
        <f aca="false">IF(N($F12)=0,0,$E12*$F12/1000)</f>
        <v>0</v>
      </c>
      <c r="H12" s="21"/>
    </row>
    <row r="13" customFormat="false" ht="15" hidden="false" customHeight="false" outlineLevel="0" collapsed="false">
      <c r="A13" s="20" t="n">
        <v>7</v>
      </c>
      <c r="B13" s="21"/>
      <c r="C13" s="34"/>
      <c r="D13" s="22"/>
      <c r="E13" s="35" t="n">
        <f aca="false">IF(N($C13)=0,0,$C13*$D13)</f>
        <v>0</v>
      </c>
      <c r="F13" s="34"/>
      <c r="G13" s="35" t="n">
        <f aca="false">IF(N($F13)=0,0,$E13*$F13/1000)</f>
        <v>0</v>
      </c>
      <c r="H13" s="21"/>
    </row>
    <row r="14" customFormat="false" ht="15" hidden="false" customHeight="false" outlineLevel="0" collapsed="false">
      <c r="A14" s="27" t="n">
        <v>8</v>
      </c>
      <c r="B14" s="21"/>
      <c r="C14" s="34"/>
      <c r="D14" s="22"/>
      <c r="E14" s="36" t="n">
        <f aca="false">IF(N($C14)=0,0,$C14*$D14)</f>
        <v>0</v>
      </c>
      <c r="F14" s="34"/>
      <c r="G14" s="36" t="n">
        <f aca="false">IF(N($F14)=0,0,$E14*$F14/1000)</f>
        <v>0</v>
      </c>
      <c r="H14" s="21"/>
    </row>
    <row r="15" customFormat="false" ht="15" hidden="false" customHeight="false" outlineLevel="0" collapsed="false">
      <c r="A15" s="37" t="s">
        <v>118</v>
      </c>
      <c r="B15" s="37"/>
      <c r="C15" s="37"/>
      <c r="D15" s="37"/>
      <c r="E15" s="38" t="n">
        <f aca="false">SUM(E7:E14)</f>
        <v>1.8</v>
      </c>
      <c r="F15" s="39"/>
      <c r="G15" s="38" t="n">
        <f aca="false">SUM(G7:G14)</f>
        <v>0.576</v>
      </c>
    </row>
    <row r="17" customFormat="false" ht="15" hidden="false" customHeight="false" outlineLevel="0" collapsed="false">
      <c r="B17" s="40" t="s">
        <v>119</v>
      </c>
      <c r="C17" s="15" t="n">
        <v>0.85</v>
      </c>
    </row>
    <row r="18" customFormat="false" ht="15" hidden="false" customHeight="false" outlineLevel="0" collapsed="false">
      <c r="B18" s="40" t="s">
        <v>120</v>
      </c>
      <c r="C18" s="24" t="n">
        <f aca="false">Setup!$B$14</f>
        <v>0.12</v>
      </c>
    </row>
    <row r="19" customFormat="false" ht="15" hidden="false" customHeight="false" outlineLevel="0" collapsed="false">
      <c r="B19" s="41" t="s">
        <v>121</v>
      </c>
      <c r="C19" s="42" t="n">
        <f aca="false">IF($C17=0,0,$G15/$C17*(1+$C18))</f>
        <v>0.758964705882353</v>
      </c>
    </row>
    <row r="21" customFormat="false" ht="15" hidden="false" customHeight="false" outlineLevel="0" collapsed="false">
      <c r="B21" s="32" t="s">
        <v>122</v>
      </c>
    </row>
  </sheetData>
  <mergeCells count="4">
    <mergeCell ref="A1:H1"/>
    <mergeCell ref="A2:H2"/>
    <mergeCell ref="A4:H4"/>
    <mergeCell ref="A15:D1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B5E20"/>
    <pageSetUpPr fitToPage="false"/>
  </sheetPr>
  <dimension ref="A1:E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3" min="2" style="0" width="12"/>
    <col collapsed="false" customWidth="true" hidden="false" outlineLevel="0" max="4" min="4" style="0" width="16"/>
    <col collapsed="false" customWidth="true" hidden="false" outlineLevel="0" max="5" min="5" style="0" width="11"/>
  </cols>
  <sheetData>
    <row r="1" customFormat="false" ht="30" hidden="false" customHeight="true" outlineLevel="0" collapsed="false">
      <c r="A1" s="1" t="s">
        <v>123</v>
      </c>
      <c r="B1" s="1"/>
      <c r="C1" s="1"/>
      <c r="D1" s="1"/>
      <c r="E1" s="1"/>
    </row>
    <row r="2" customFormat="false" ht="18" hidden="false" customHeight="true" outlineLevel="0" collapsed="false">
      <c r="A2" s="2" t="s">
        <v>124</v>
      </c>
      <c r="B2" s="2"/>
      <c r="C2" s="2"/>
      <c r="D2" s="2"/>
      <c r="E2" s="2"/>
    </row>
    <row r="4" customFormat="false" ht="15" hidden="false" customHeight="false" outlineLevel="0" collapsed="false">
      <c r="A4" s="43" t="s">
        <v>125</v>
      </c>
      <c r="B4" s="43"/>
      <c r="C4" s="43"/>
      <c r="D4" s="44" t="s">
        <v>126</v>
      </c>
      <c r="E4" s="45" t="s">
        <v>127</v>
      </c>
    </row>
    <row r="5" customFormat="false" ht="15" hidden="false" customHeight="false" outlineLevel="0" collapsed="false">
      <c r="A5" s="11" t="s">
        <v>128</v>
      </c>
      <c r="B5" s="11"/>
      <c r="C5" s="11"/>
      <c r="D5" s="46" t="n">
        <f aca="false">'Fabric BOM'!$H$17</f>
        <v>9.32512</v>
      </c>
      <c r="E5" s="47" t="n">
        <f aca="false">IF($D$12=0,0,D5/$D$12)</f>
        <v>0.638543627067382</v>
      </c>
    </row>
    <row r="6" customFormat="false" ht="15" hidden="false" customHeight="false" outlineLevel="0" collapsed="false">
      <c r="A6" s="11" t="s">
        <v>129</v>
      </c>
      <c r="B6" s="11"/>
      <c r="C6" s="11"/>
      <c r="D6" s="46" t="n">
        <f aca="false">'Trims &amp; Accessories'!$H$19</f>
        <v>0.651</v>
      </c>
      <c r="E6" s="47" t="n">
        <f aca="false">IF($D$12=0,0,D6/$D$12)</f>
        <v>0.0445776463167086</v>
      </c>
    </row>
    <row r="7" customFormat="false" ht="15" hidden="false" customHeight="false" outlineLevel="0" collapsed="false">
      <c r="A7" s="11" t="s">
        <v>130</v>
      </c>
      <c r="B7" s="11"/>
      <c r="C7" s="11"/>
      <c r="D7" s="46" t="n">
        <f aca="false">Setup!$B$16</f>
        <v>0.8</v>
      </c>
      <c r="E7" s="47" t="n">
        <f aca="false">IF($D$12=0,0,D7/$D$12)</f>
        <v>0.0547805177471074</v>
      </c>
    </row>
    <row r="8" customFormat="false" ht="15" hidden="false" customHeight="false" outlineLevel="0" collapsed="false">
      <c r="A8" s="11" t="s">
        <v>131</v>
      </c>
      <c r="B8" s="11"/>
      <c r="C8" s="11"/>
      <c r="D8" s="46" t="n">
        <f aca="false">Setup!$B$17</f>
        <v>2.5</v>
      </c>
      <c r="E8" s="47" t="n">
        <f aca="false">IF($D$12=0,0,D8/$D$12)</f>
        <v>0.171189117959711</v>
      </c>
    </row>
    <row r="9" customFormat="false" ht="15" hidden="false" customHeight="false" outlineLevel="0" collapsed="false">
      <c r="A9" s="48" t="s">
        <v>132</v>
      </c>
      <c r="B9" s="48"/>
      <c r="C9" s="48"/>
      <c r="D9" s="49" t="n">
        <f aca="false">SUM(D5:D8)</f>
        <v>13.27612</v>
      </c>
      <c r="E9" s="50"/>
    </row>
    <row r="10" customFormat="false" ht="15" hidden="false" customHeight="false" outlineLevel="0" collapsed="false">
      <c r="A10" s="11" t="s">
        <v>133</v>
      </c>
      <c r="B10" s="11"/>
      <c r="C10" s="11"/>
      <c r="D10" s="51" t="n">
        <f aca="false">D9*Setup!$B$18</f>
        <v>1.327612</v>
      </c>
      <c r="E10" s="47" t="n">
        <f aca="false">IF($D$12=0,0,D10/$D$12)</f>
        <v>0.0909090909090909</v>
      </c>
    </row>
    <row r="11" customFormat="false" ht="15" hidden="false" customHeight="false" outlineLevel="0" collapsed="false">
      <c r="A11" s="11" t="s">
        <v>134</v>
      </c>
      <c r="B11" s="11"/>
      <c r="C11" s="11"/>
      <c r="D11" s="46" t="n">
        <f aca="false">Setup!$B$20</f>
        <v>0</v>
      </c>
      <c r="E11" s="52"/>
    </row>
    <row r="12" customFormat="false" ht="15" hidden="false" customHeight="false" outlineLevel="0" collapsed="false">
      <c r="A12" s="53" t="s">
        <v>135</v>
      </c>
      <c r="B12" s="53"/>
      <c r="C12" s="53"/>
      <c r="D12" s="54" t="n">
        <f aca="false">D9+D10+D11</f>
        <v>14.603732</v>
      </c>
      <c r="E12" s="55"/>
    </row>
    <row r="13" customFormat="false" ht="15" hidden="false" customHeight="false" outlineLevel="0" collapsed="false">
      <c r="A13" s="11" t="s">
        <v>136</v>
      </c>
      <c r="B13" s="11"/>
      <c r="C13" s="11"/>
      <c r="D13" s="51" t="n">
        <f aca="false">D12*Setup!$B$19</f>
        <v>3.650933</v>
      </c>
      <c r="E13" s="52"/>
    </row>
    <row r="14" customFormat="false" ht="21.75" hidden="false" customHeight="true" outlineLevel="0" collapsed="false">
      <c r="A14" s="56" t="s">
        <v>137</v>
      </c>
      <c r="B14" s="56"/>
      <c r="C14" s="56"/>
      <c r="D14" s="57" t="n">
        <f aca="false">D12+D13</f>
        <v>18.254665</v>
      </c>
      <c r="E14" s="58"/>
    </row>
    <row r="17" customFormat="false" ht="19.5" hidden="false" customHeight="true" outlineLevel="0" collapsed="false">
      <c r="A17" s="59" t="s">
        <v>138</v>
      </c>
      <c r="B17" s="59"/>
      <c r="C17" s="59"/>
      <c r="D17" s="59"/>
      <c r="E17" s="59"/>
    </row>
    <row r="18" customFormat="false" ht="15" hidden="false" customHeight="false" outlineLevel="0" collapsed="false">
      <c r="A18" s="60" t="s">
        <v>44</v>
      </c>
      <c r="B18" s="60"/>
      <c r="C18" s="60"/>
      <c r="D18" s="61" t="n">
        <f aca="false">Setup!$B$10</f>
        <v>500</v>
      </c>
      <c r="E18" s="52"/>
    </row>
    <row r="19" customFormat="false" ht="15" hidden="false" customHeight="false" outlineLevel="0" collapsed="false">
      <c r="A19" s="62" t="s">
        <v>139</v>
      </c>
      <c r="B19" s="62"/>
      <c r="C19" s="62"/>
      <c r="D19" s="49" t="n">
        <f aca="false">D12*Setup!$B$10</f>
        <v>7301.866</v>
      </c>
      <c r="E19" s="50"/>
    </row>
    <row r="20" customFormat="false" ht="21.75" hidden="false" customHeight="true" outlineLevel="0" collapsed="false">
      <c r="A20" s="63" t="s">
        <v>140</v>
      </c>
      <c r="B20" s="63"/>
      <c r="C20" s="63"/>
      <c r="D20" s="57" t="n">
        <f aca="false">D14*Setup!$B$10</f>
        <v>9127.3325</v>
      </c>
      <c r="E20" s="58"/>
    </row>
    <row r="21" customFormat="false" ht="15" hidden="false" customHeight="false" outlineLevel="0" collapsed="false">
      <c r="A21" s="62" t="s">
        <v>141</v>
      </c>
      <c r="B21" s="62"/>
      <c r="C21" s="62"/>
      <c r="D21" s="49" t="n">
        <f aca="false">D20-D19</f>
        <v>1825.4665</v>
      </c>
      <c r="E21" s="50"/>
    </row>
  </sheetData>
  <mergeCells count="18">
    <mergeCell ref="A1:E1"/>
    <mergeCell ref="A2:E2"/>
    <mergeCell ref="A4:C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7:E17"/>
    <mergeCell ref="A18:C18"/>
    <mergeCell ref="A19:C19"/>
    <mergeCell ref="A20:C20"/>
    <mergeCell ref="A21:C2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B5E20"/>
    <pageSetUpPr fitToPage="false"/>
  </sheetPr>
  <dimension ref="A1:F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4"/>
    <col collapsed="false" customWidth="true" hidden="false" outlineLevel="0" max="3" min="3" style="0" width="10"/>
    <col collapsed="false" customWidth="true" hidden="false" outlineLevel="0" max="4" min="4" style="0" width="4"/>
    <col collapsed="false" customWidth="true" hidden="false" outlineLevel="0" max="6" min="5" style="0" width="16"/>
  </cols>
  <sheetData>
    <row r="1" customFormat="false" ht="30" hidden="false" customHeight="true" outlineLevel="0" collapsed="false">
      <c r="A1" s="1" t="s">
        <v>142</v>
      </c>
      <c r="B1" s="1"/>
      <c r="C1" s="1"/>
      <c r="D1" s="1"/>
      <c r="E1" s="1"/>
      <c r="F1" s="1"/>
    </row>
    <row r="2" customFormat="false" ht="18" hidden="false" customHeight="true" outlineLevel="0" collapsed="false">
      <c r="A2" s="2" t="s">
        <v>143</v>
      </c>
      <c r="B2" s="2"/>
      <c r="C2" s="2"/>
      <c r="D2" s="2"/>
      <c r="E2" s="2"/>
      <c r="F2" s="2"/>
    </row>
    <row r="4" customFormat="false" ht="15" hidden="false" customHeight="false" outlineLevel="0" collapsed="false">
      <c r="A4" s="64" t="s">
        <v>144</v>
      </c>
      <c r="B4" s="64"/>
      <c r="C4" s="65" t="s">
        <v>145</v>
      </c>
      <c r="D4" s="65"/>
      <c r="E4" s="64" t="s">
        <v>146</v>
      </c>
      <c r="F4" s="64"/>
    </row>
    <row r="5" customFormat="false" ht="25.5" hidden="false" customHeight="true" outlineLevel="0" collapsed="false">
      <c r="A5" s="66" t="n">
        <f aca="false">'Costing Summary'!$D$12</f>
        <v>14.603732</v>
      </c>
      <c r="B5" s="66"/>
      <c r="C5" s="67" t="n">
        <f aca="false">'Costing Summary'!$D$14</f>
        <v>18.254665</v>
      </c>
      <c r="D5" s="67"/>
      <c r="E5" s="66" t="n">
        <f aca="false">'Costing Summary'!$D$13</f>
        <v>3.650933</v>
      </c>
      <c r="F5" s="66"/>
    </row>
    <row r="7" customFormat="false" ht="15" hidden="false" customHeight="false" outlineLevel="0" collapsed="false">
      <c r="A7" s="64" t="s">
        <v>147</v>
      </c>
      <c r="B7" s="64"/>
      <c r="C7" s="65" t="s">
        <v>140</v>
      </c>
      <c r="D7" s="65"/>
      <c r="E7" s="64" t="s">
        <v>141</v>
      </c>
      <c r="F7" s="64"/>
    </row>
    <row r="8" customFormat="false" ht="25.5" hidden="false" customHeight="true" outlineLevel="0" collapsed="false">
      <c r="A8" s="68" t="n">
        <f aca="false">Setup!$B$10</f>
        <v>500</v>
      </c>
      <c r="B8" s="68"/>
      <c r="C8" s="67" t="n">
        <f aca="false">'Costing Summary'!$D$20</f>
        <v>9127.3325</v>
      </c>
      <c r="D8" s="67"/>
      <c r="E8" s="66" t="n">
        <f aca="false">'Costing Summary'!$D$21</f>
        <v>1825.4665</v>
      </c>
      <c r="F8" s="66"/>
    </row>
    <row r="11" customFormat="false" ht="18" hidden="false" customHeight="true" outlineLevel="0" collapsed="false">
      <c r="A11" s="69" t="s">
        <v>148</v>
      </c>
      <c r="B11" s="69"/>
      <c r="C11" s="69"/>
    </row>
    <row r="12" customFormat="false" ht="15" hidden="false" customHeight="false" outlineLevel="0" collapsed="false">
      <c r="A12" s="70" t="s">
        <v>149</v>
      </c>
      <c r="B12" s="71" t="s">
        <v>126</v>
      </c>
      <c r="C12" s="71" t="s">
        <v>150</v>
      </c>
    </row>
    <row r="13" customFormat="false" ht="15" hidden="false" customHeight="false" outlineLevel="0" collapsed="false">
      <c r="A13" s="11" t="s">
        <v>151</v>
      </c>
      <c r="B13" s="46" t="n">
        <f aca="false">'Costing Summary'!$D$5</f>
        <v>9.32512</v>
      </c>
      <c r="C13" s="72" t="n">
        <f aca="false">IF(SUM($B$13:$B$18)=0,0,B13/SUM($B$13:$B$18))</f>
        <v>0.510834901653906</v>
      </c>
    </row>
    <row r="14" customFormat="false" ht="15" hidden="false" customHeight="false" outlineLevel="0" collapsed="false">
      <c r="A14" s="73" t="s">
        <v>152</v>
      </c>
      <c r="B14" s="74" t="n">
        <f aca="false">'Costing Summary'!$D$6</f>
        <v>0.651</v>
      </c>
      <c r="C14" s="75" t="n">
        <f aca="false">IF(SUM($B$13:$B$18)=0,0,B14/SUM($B$13:$B$18))</f>
        <v>0.0356621170533669</v>
      </c>
    </row>
    <row r="15" customFormat="false" ht="15" hidden="false" customHeight="false" outlineLevel="0" collapsed="false">
      <c r="A15" s="11" t="s">
        <v>153</v>
      </c>
      <c r="B15" s="46" t="n">
        <f aca="false">'Costing Summary'!$D$7</f>
        <v>0.8</v>
      </c>
      <c r="C15" s="72" t="n">
        <f aca="false">IF(SUM($B$13:$B$18)=0,0,B15/SUM($B$13:$B$18))</f>
        <v>0.0438244141976859</v>
      </c>
    </row>
    <row r="16" customFormat="false" ht="15" hidden="false" customHeight="false" outlineLevel="0" collapsed="false">
      <c r="A16" s="73" t="s">
        <v>131</v>
      </c>
      <c r="B16" s="74" t="n">
        <f aca="false">'Costing Summary'!$D$8</f>
        <v>2.5</v>
      </c>
      <c r="C16" s="75" t="n">
        <f aca="false">IF(SUM($B$13:$B$18)=0,0,B16/SUM($B$13:$B$18))</f>
        <v>0.136951294367768</v>
      </c>
    </row>
    <row r="17" customFormat="false" ht="15" hidden="false" customHeight="false" outlineLevel="0" collapsed="false">
      <c r="A17" s="11" t="s">
        <v>154</v>
      </c>
      <c r="B17" s="46" t="n">
        <f aca="false">'Costing Summary'!$D$10</f>
        <v>1.327612</v>
      </c>
      <c r="C17" s="72" t="n">
        <f aca="false">IF(SUM($B$13:$B$18)=0,0,B17/SUM($B$13:$B$18))</f>
        <v>0.0727272727272727</v>
      </c>
    </row>
    <row r="18" customFormat="false" ht="15" hidden="false" customHeight="false" outlineLevel="0" collapsed="false">
      <c r="A18" s="73" t="s">
        <v>155</v>
      </c>
      <c r="B18" s="74" t="n">
        <f aca="false">'Costing Summary'!$D$13</f>
        <v>3.650933</v>
      </c>
      <c r="C18" s="75" t="n">
        <f aca="false">IF(SUM($B$13:$B$18)=0,0,B18/SUM($B$13:$B$18))</f>
        <v>0.2</v>
      </c>
    </row>
    <row r="19" customFormat="false" ht="15" hidden="false" customHeight="false" outlineLevel="0" collapsed="false">
      <c r="A19" s="70" t="s">
        <v>156</v>
      </c>
      <c r="B19" s="76" t="n">
        <f aca="false">SUM(B13:B18)</f>
        <v>18.254665</v>
      </c>
      <c r="C19" s="77" t="n">
        <f aca="false">B19/B19</f>
        <v>1</v>
      </c>
    </row>
    <row r="31" customFormat="false" ht="18" hidden="false" customHeight="true" outlineLevel="0" collapsed="false">
      <c r="A31" s="78" t="s">
        <v>157</v>
      </c>
      <c r="B31" s="78"/>
      <c r="C31" s="78"/>
      <c r="D31" s="78"/>
      <c r="E31" s="78"/>
      <c r="F31" s="78"/>
    </row>
  </sheetData>
  <mergeCells count="16">
    <mergeCell ref="A1:F1"/>
    <mergeCell ref="A2:F2"/>
    <mergeCell ref="A4:B4"/>
    <mergeCell ref="C4:D4"/>
    <mergeCell ref="E4:F4"/>
    <mergeCell ref="A5:B5"/>
    <mergeCell ref="C5:D5"/>
    <mergeCell ref="E5:F5"/>
    <mergeCell ref="A7:B7"/>
    <mergeCell ref="C7:D7"/>
    <mergeCell ref="E7:F7"/>
    <mergeCell ref="A8:B8"/>
    <mergeCell ref="C8:D8"/>
    <mergeCell ref="E8:F8"/>
    <mergeCell ref="A11:C11"/>
    <mergeCell ref="A31:F3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2026-06-17T11:51:19Z</dcterms:created>
  <dc:creator>openpyxl</dc:creator>
  <dc:description/>
  <dc:language>en-US</dc:language>
  <cp:lastModifiedBy/>
  <dcterms:modified xsi:type="dcterms:W3CDTF">2026-06-17T11:51:26Z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